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195" windowHeight="10740" tabRatio="823"/>
  </bookViews>
  <sheets>
    <sheet name="Содержание" sheetId="2" r:id="rId1"/>
    <sheet name="Мысли" sheetId="11" r:id="rId2"/>
    <sheet name="Что нужно сделать" sheetId="12" r:id="rId3"/>
    <sheet name="Описание продукта" sheetId="9" r:id="rId4"/>
    <sheet name="Наша компания" sheetId="10" r:id="rId5"/>
    <sheet name="Резюме для руководства" sheetId="1" r:id="rId6"/>
    <sheet name="1. Текущая ситуация" sheetId="3" r:id="rId7"/>
    <sheet name="2.Цели и потенциальные проблемы" sheetId="4" r:id="rId8"/>
    <sheet name="3.Анализ рынка и целевые рынки" sheetId="5" r:id="rId9"/>
    <sheet name="4. План маркетинговых операций" sheetId="6" r:id="rId10"/>
    <sheet name="5. Финансовые планы" sheetId="7" r:id="rId11"/>
    <sheet name="6. Система контроля испол-я пл." sheetId="8" r:id="rId12"/>
    <sheet name="Таблички" sheetId="13" r:id="rId13"/>
    <sheet name="Ценообразование" sheetId="14" r:id="rId14"/>
  </sheets>
  <calcPr calcId="144525"/>
</workbook>
</file>

<file path=xl/calcChain.xml><?xml version="1.0" encoding="utf-8"?>
<calcChain xmlns="http://schemas.openxmlformats.org/spreadsheetml/2006/main">
  <c r="D33" i="13" l="1"/>
  <c r="E33" i="13"/>
  <c r="F33" i="13"/>
  <c r="G33" i="13"/>
  <c r="C33" i="13"/>
  <c r="D24" i="13"/>
  <c r="E24" i="13"/>
  <c r="F24" i="13"/>
  <c r="G24" i="13"/>
  <c r="C24" i="13"/>
  <c r="J8" i="13" l="1"/>
  <c r="J7" i="13"/>
  <c r="J6" i="13"/>
  <c r="J5" i="13"/>
  <c r="J4" i="13"/>
  <c r="H8" i="13"/>
  <c r="H7" i="13"/>
  <c r="H6" i="13"/>
  <c r="H5" i="13"/>
  <c r="H4" i="13"/>
  <c r="F8" i="13"/>
  <c r="F7" i="13"/>
  <c r="F6" i="13"/>
  <c r="F5" i="13"/>
  <c r="F4" i="13"/>
  <c r="D5" i="13"/>
  <c r="D6" i="13"/>
  <c r="D7" i="13"/>
  <c r="D8" i="13"/>
  <c r="D4" i="13"/>
  <c r="K5" i="13"/>
  <c r="K6" i="13"/>
  <c r="K7" i="13"/>
  <c r="K8" i="13"/>
  <c r="K4" i="13"/>
  <c r="L4" i="13" l="1"/>
  <c r="L7" i="13"/>
  <c r="L5" i="13"/>
  <c r="L8" i="13"/>
  <c r="L6" i="13"/>
  <c r="B19" i="5"/>
  <c r="B20" i="5" s="1"/>
  <c r="B21" i="5" s="1"/>
  <c r="B22" i="5" s="1"/>
  <c r="B23" i="5" s="1"/>
  <c r="B24" i="5" s="1"/>
  <c r="B25" i="5" s="1"/>
  <c r="B26" i="5" s="1"/>
  <c r="B27" i="5" s="1"/>
  <c r="C19" i="5"/>
  <c r="C20" i="5" s="1"/>
  <c r="C21" i="5" s="1"/>
  <c r="C22" i="5" s="1"/>
  <c r="C23" i="5" s="1"/>
  <c r="C24" i="5" s="1"/>
  <c r="C25" i="5" s="1"/>
  <c r="C26" i="5" s="1"/>
  <c r="C27" i="5" s="1"/>
  <c r="B28" i="5" l="1"/>
  <c r="D4" i="5" s="1"/>
  <c r="D4" i="9"/>
  <c r="D8" i="9" s="1"/>
  <c r="C4" i="9"/>
  <c r="C8" i="9" s="1"/>
  <c r="C7" i="9" l="1"/>
  <c r="D7" i="9"/>
</calcChain>
</file>

<file path=xl/sharedStrings.xml><?xml version="1.0" encoding="utf-8"?>
<sst xmlns="http://schemas.openxmlformats.org/spreadsheetml/2006/main" count="453" uniqueCount="391">
  <si>
    <t>Резюме для руководства</t>
  </si>
  <si>
    <t>1. Текущая ситуация</t>
  </si>
  <si>
    <t>2. Цели и потенциальные проблемы</t>
  </si>
  <si>
    <t>3. Анализ рынка и целевые рынки</t>
  </si>
  <si>
    <t>4. План маркетинговых операций</t>
  </si>
  <si>
    <t>5. Финансовые планы</t>
  </si>
  <si>
    <t>6. Система контроля исполнения плана</t>
  </si>
  <si>
    <t>Содержание</t>
  </si>
  <si>
    <t>STEEP</t>
  </si>
  <si>
    <t>5 сил по Портеру</t>
  </si>
  <si>
    <t>Инструментарий</t>
  </si>
  <si>
    <t>Описание</t>
  </si>
  <si>
    <t>Анализ макроокружения</t>
  </si>
  <si>
    <t>Результат</t>
  </si>
  <si>
    <t>Возможности и угрозы</t>
  </si>
  <si>
    <t>Анализ микроокружения</t>
  </si>
  <si>
    <t>Этапы</t>
  </si>
  <si>
    <t>1. Текущая ситуация во внешней среде</t>
  </si>
  <si>
    <t>2. Текущая ситуация во внутренней среде</t>
  </si>
  <si>
    <t>Возможности</t>
  </si>
  <si>
    <t>Угрозы</t>
  </si>
  <si>
    <t>Новые конкуренты</t>
  </si>
  <si>
    <t>Поставщики</t>
  </si>
  <si>
    <t>Клиенты</t>
  </si>
  <si>
    <t>Товары-заменители</t>
  </si>
  <si>
    <t>Конкуренты в отрасли</t>
  </si>
  <si>
    <t>Миссия компании</t>
  </si>
  <si>
    <t>Цели компании</t>
  </si>
  <si>
    <t>Стратегия компании</t>
  </si>
  <si>
    <t>Результаты деятельности</t>
  </si>
  <si>
    <t>Имеющиеся  ресурсы</t>
  </si>
  <si>
    <t>SWOT</t>
  </si>
  <si>
    <t>Общая стратегия</t>
  </si>
  <si>
    <t>Маркетинговые цели</t>
  </si>
  <si>
    <t>Финансовые цели</t>
  </si>
  <si>
    <t>Инструмент 1</t>
  </si>
  <si>
    <t>Инструмент 2</t>
  </si>
  <si>
    <t>Инструмент 3</t>
  </si>
  <si>
    <t>Инструмент 4</t>
  </si>
  <si>
    <t>Матрица Ансоффа</t>
  </si>
  <si>
    <t>Ценностные дисциплины по Трейси и Вирсма</t>
  </si>
  <si>
    <t>Маркетинг сделок и маркетинг отношений</t>
  </si>
  <si>
    <t>Общие стратегии по Портеру</t>
  </si>
  <si>
    <r>
      <rPr>
        <b/>
        <sz val="11"/>
        <color theme="1"/>
        <rFont val="Calibri"/>
        <family val="2"/>
        <charset val="204"/>
        <scheme val="minor"/>
      </rPr>
      <t xml:space="preserve">Например: </t>
    </r>
    <r>
      <rPr>
        <sz val="11"/>
        <color theme="1"/>
        <rFont val="Calibri"/>
        <family val="2"/>
        <charset val="204"/>
        <scheme val="minor"/>
      </rPr>
      <t>потребителей, каналов, объема продаж в натуральном выражении, доле рынка, продукты</t>
    </r>
  </si>
  <si>
    <r>
      <rPr>
        <b/>
        <sz val="11"/>
        <color theme="1"/>
        <rFont val="Calibri"/>
        <family val="2"/>
        <charset val="204"/>
        <scheme val="minor"/>
      </rPr>
      <t>Например:</t>
    </r>
    <r>
      <rPr>
        <sz val="11"/>
        <color theme="1"/>
        <rFont val="Calibri"/>
        <family val="2"/>
        <charset val="204"/>
        <scheme val="minor"/>
      </rPr>
      <t xml:space="preserve"> Объемы продаж в деньгах, продажи отдельных товаров, продажи через отдельные каналы, прибыль, рентабельность инвестиций, безубыточность</t>
    </r>
  </si>
  <si>
    <t>ОПИСАНИЕ ПРОДУКТА</t>
  </si>
  <si>
    <t>Товар</t>
  </si>
  <si>
    <t>Закупочная цена</t>
  </si>
  <si>
    <t>~ Цена продажи</t>
  </si>
  <si>
    <t>Минимальный заказ в месяц</t>
  </si>
  <si>
    <t>Мин сумма заказа</t>
  </si>
  <si>
    <t>Грязная прибыль</t>
  </si>
  <si>
    <t>Сайт закупки</t>
  </si>
  <si>
    <t>http://www.alibaba.com/</t>
  </si>
  <si>
    <t>Страна закупки</t>
  </si>
  <si>
    <t>Китай</t>
  </si>
  <si>
    <t>Ссылка на товар</t>
  </si>
  <si>
    <t>http://www.alibaba.com/product-detail/Home-Used-BEST-Sale-New-Capsule_1998641186.html</t>
  </si>
  <si>
    <t>НАША КОМПАНИЯ</t>
  </si>
  <si>
    <t>Тип компании</t>
  </si>
  <si>
    <t>Интернет-магазин с 1 складом и одной точкой продаж</t>
  </si>
  <si>
    <t>Где выдача товаров?</t>
  </si>
  <si>
    <t>На точке продаж + в пунктах выдачах (партнерах)</t>
  </si>
  <si>
    <t>Доставка</t>
  </si>
  <si>
    <t>Доставка осуществляется в этот же день, либо на следующий день курьером</t>
  </si>
  <si>
    <t>Минимальная цена</t>
  </si>
  <si>
    <t>Максимальная цена</t>
  </si>
  <si>
    <t>Этапы выбора целевых рынков</t>
  </si>
  <si>
    <t>1. Сегментирование</t>
  </si>
  <si>
    <t>2. Таргетинг</t>
  </si>
  <si>
    <t>3. Позиционирование</t>
  </si>
  <si>
    <t>4. Планирование</t>
  </si>
  <si>
    <t>Признаки жизнеспособности сегмента</t>
  </si>
  <si>
    <t>Критерии привлекательности сегмента</t>
  </si>
  <si>
    <t>Матрица BCG для таргетинга</t>
  </si>
  <si>
    <t>Лифтовый тест</t>
  </si>
  <si>
    <t>3 источника дифференциации</t>
  </si>
  <si>
    <t>Карта восприятий</t>
  </si>
  <si>
    <t>Automatic Milk Frother – автоматический взбиватель молока (универсальный для всех кофеварок)</t>
  </si>
  <si>
    <t>Размеры рынка</t>
  </si>
  <si>
    <t>Конкуренция</t>
  </si>
  <si>
    <t>Доля рынка</t>
  </si>
  <si>
    <t>Тенденции</t>
  </si>
  <si>
    <t>Потребности потребителей</t>
  </si>
  <si>
    <t>Выдержки из интернета</t>
  </si>
  <si>
    <t>Источники информации</t>
  </si>
  <si>
    <t>Сегментирование, позиционирование, таргетинг</t>
  </si>
  <si>
    <t>Критерии сегментирования, Гнездовой подход, Признаки жизнеспособного сегмента, Матрица BCG, Матрица GE, Критерии привлекательности, Общие стратегии по Портеру, 3 источника дифференциации, Матрица репозиционирования, Карта восприятий</t>
  </si>
  <si>
    <t>МЫСЛИ</t>
  </si>
  <si>
    <t>1. Кофеварки эспрессо без капучинатора могут дарить, они могут быть капсульные и не предусмотренные для капучино</t>
  </si>
  <si>
    <t>2. В составе кофеварок капучинатор выходит дороже, чем отдельное купленное устройство</t>
  </si>
  <si>
    <t xml:space="preserve">http://marketing.rbc.ru/download/research/demofile_562949980122640
</t>
  </si>
  <si>
    <t>http://marketing.rbc.ru/download/research/demofile_562949980122640.</t>
  </si>
  <si>
    <t>Анализ рынка кофе</t>
  </si>
  <si>
    <t>http://biztorg.ru/upload/ads/2013/02/21/d76e723ef3.pdf</t>
  </si>
  <si>
    <t>Анализ рынка капсульного кофе</t>
  </si>
  <si>
    <t>Анализ рынка кофеварок для эльдорадо от ECR ("Efficient Consumer Response")</t>
  </si>
  <si>
    <t>http://www.ecr-all.org/ecrforum2014/award_Rus_files/Philips_Eldorado.pdf</t>
  </si>
  <si>
    <t>Описание потребителя</t>
  </si>
  <si>
    <t>Краткий обзор целей, плана и особенностей</t>
  </si>
  <si>
    <t>Факторы внешней среды, внутренней среди и результаты SWOT</t>
  </si>
  <si>
    <t>Выбранные маркетинговые и финансовые цели и стратегии</t>
  </si>
  <si>
    <t>Описываются решения в области сегментации, таргетинга и позиционирования</t>
  </si>
  <si>
    <t>Программы действий по 4P, а также календарные планы</t>
  </si>
  <si>
    <t>Способ измерения достижений в процессе, а также методы корректировки плана</t>
  </si>
  <si>
    <t>3. Заменя сломавшихся взбивателей молока</t>
  </si>
  <si>
    <t>4. Использование в других целях (в кулинарии)</t>
  </si>
  <si>
    <t>Характеристики товара</t>
  </si>
  <si>
    <t>Взбиватель молока в холодном виде и с подогревом, безпроводной, можно сделать свой бренд</t>
  </si>
  <si>
    <t>Численность Москвы (городское население)</t>
  </si>
  <si>
    <t>Численность МО (городское население)</t>
  </si>
  <si>
    <t>Численность</t>
  </si>
  <si>
    <t>Пьют кофе (40%)</t>
  </si>
  <si>
    <t>Пьют капучино или кофе с молоком (50%)</t>
  </si>
  <si>
    <t>Пьют натуральный кофе (40%)</t>
  </si>
  <si>
    <t>от 20 до 45 лет (40%)</t>
  </si>
  <si>
    <t>Кто купит именно взбивалку, а не кофеварку (30%)</t>
  </si>
  <si>
    <t>Процент</t>
  </si>
  <si>
    <t>У кого еще нет взбивалки молока или кофеварки с капучино (50%)</t>
  </si>
  <si>
    <t>Ежегодные поломки</t>
  </si>
  <si>
    <t>ИТОГОВАЯ Емкость рынка в рублях (покупка = 1500 рублей)</t>
  </si>
  <si>
    <t>Итого Ежегодная емкость в рублях по Москве и МО</t>
  </si>
  <si>
    <t>Собственный аналитический расчет</t>
  </si>
  <si>
    <t>Общий обзор рынка:</t>
  </si>
  <si>
    <t>Вывод</t>
  </si>
  <si>
    <t>Рост импорта кофе в Россию  будет сохраняться ориентировочно на уровне &gt;10% (т.е. рост потребления растет на уровне 10% и выше)</t>
  </si>
  <si>
    <t>Доля активных потребителей кофе постоянно растет и к 2014 г. достигнет 97 млн. человек (68% от общего населения страны)
Потребление кофе в стране растет, ежегодно увеличиваясь на 10-15% в
натуральном выражении и около 20% в денежном
К 2014 году объем сегмента порционного кофе в России может достичь 50% от всего объема
натурального кофе</t>
  </si>
  <si>
    <t>Количество семей и отдельнопроживающих (50%) - количество взбивалок на всех, кому она могла бы пригодиться</t>
  </si>
  <si>
    <t>Продукт</t>
  </si>
  <si>
    <t>Цена</t>
  </si>
  <si>
    <t>Место</t>
  </si>
  <si>
    <t>Продвижение</t>
  </si>
  <si>
    <t>Риск войны</t>
  </si>
  <si>
    <t>Налоги</t>
  </si>
  <si>
    <t>Политические факторы</t>
  </si>
  <si>
    <t>Экологические факторы</t>
  </si>
  <si>
    <t>Экономические факторы</t>
  </si>
  <si>
    <t>ФАКТОРЫ STEEP АНАЛИЗА</t>
  </si>
  <si>
    <t>Курсы Валют</t>
  </si>
  <si>
    <t>Демография</t>
  </si>
  <si>
    <t>Предпринимательский Дух</t>
  </si>
  <si>
    <t>Социальные факторы (Демографические)</t>
  </si>
  <si>
    <t>Технологические факторы</t>
  </si>
  <si>
    <t>Влияние на стоимость</t>
  </si>
  <si>
    <t>нет</t>
  </si>
  <si>
    <t>http://www.gks.ru/wps/wcm/connect/rosstat_main/rosstat/ru/statistics/population/</t>
  </si>
  <si>
    <t>Уровень жизни</t>
  </si>
  <si>
    <t>http://www.gks.ru/free_doc/new_site/prices/potr/gr1-potr.pdf</t>
  </si>
  <si>
    <t>Число женщин больше числа мужчин</t>
  </si>
  <si>
    <t>Досуг + Интересы</t>
  </si>
  <si>
    <t>Растет посещаемость кафетериев, что приводит к повышению интереса способов приготовления капучино дома</t>
  </si>
  <si>
    <t>Соотношение мужчин и женщин</t>
  </si>
  <si>
    <t>Растет средний уровень жизни</t>
  </si>
  <si>
    <t>Увеличиваются обороты в торговле непроизводственными товарами, т.е. растет конкуренция</t>
  </si>
  <si>
    <t>Нестабильность курса рубля</t>
  </si>
  <si>
    <t>Повышение ставки рефинансирования ЦБ РФ</t>
  </si>
  <si>
    <t>Повышение процентных ставок бизнесу и населению со стороны банков</t>
  </si>
  <si>
    <t>Ставка рефинансирования</t>
  </si>
  <si>
    <t>Процентная ставка</t>
  </si>
  <si>
    <t>Требования по кредитованию</t>
  </si>
  <si>
    <t>Повышение требований для получения кредита юридическим организациям</t>
  </si>
  <si>
    <t>Растут возможности продаж через интернет в связи с развитием ИТ технологий, в том числе в интернете</t>
  </si>
  <si>
    <t>Количество потребления кофе может начать снижаться из-за демографической ямы 90х годов</t>
  </si>
  <si>
    <t>Малый бизнес весь 2015 год сможет не платить налог с продаж</t>
  </si>
  <si>
    <t>Развитие технологий в интернете</t>
  </si>
  <si>
    <t>Стоимость производства в Китае</t>
  </si>
  <si>
    <t>Бренд</t>
  </si>
  <si>
    <t>5. Осуществлять доставку прямо сегодня</t>
  </si>
  <si>
    <t>Quick Details</t>
  </si>
  <si>
    <t>Type:</t>
  </si>
  <si>
    <t>Coffee &amp; Tea Tools,Mini Stainless Milk Frother</t>
  </si>
  <si>
    <t>Coffee &amp; Tea Tools Type:</t>
  </si>
  <si>
    <t>Mini Stainless Milk Frother</t>
  </si>
  <si>
    <t xml:space="preserve">Material: </t>
  </si>
  <si>
    <t>Metal</t>
  </si>
  <si>
    <t xml:space="preserve">Metal Type: </t>
  </si>
  <si>
    <t>Stainless Steel</t>
  </si>
  <si>
    <t xml:space="preserve">Certification: </t>
  </si>
  <si>
    <t>CE / EU,EEC,FDA,LFGB,SGS</t>
  </si>
  <si>
    <t xml:space="preserve">Feature: </t>
  </si>
  <si>
    <t>Eco-Friendly</t>
  </si>
  <si>
    <t xml:space="preserve">Place of Origin: </t>
  </si>
  <si>
    <t>China (Mainland)</t>
  </si>
  <si>
    <t xml:space="preserve">Brand Name: </t>
  </si>
  <si>
    <t xml:space="preserve">Model Number: </t>
  </si>
  <si>
    <t>Mini Stainless Milk Frother MMF-003B-2</t>
  </si>
  <si>
    <t xml:space="preserve">Wall: </t>
  </si>
  <si>
    <t>Double Wall</t>
  </si>
  <si>
    <t xml:space="preserve">Heating Capacity: </t>
  </si>
  <si>
    <t>70ml to 240ml</t>
  </si>
  <si>
    <t xml:space="preserve">Frothing Capacity: </t>
  </si>
  <si>
    <t>70ml to 115ml</t>
  </si>
  <si>
    <t xml:space="preserve">Surface Finish: </t>
  </si>
  <si>
    <t>Mirror/Silver/Satin or Matt Finish</t>
  </si>
  <si>
    <t xml:space="preserve">Handle: </t>
  </si>
  <si>
    <t>Mini Stainless Milk Frother With Various Handles</t>
  </si>
  <si>
    <t xml:space="preserve">Color: </t>
  </si>
  <si>
    <t>Mini Stainless Milk Frother With Optional Colors</t>
  </si>
  <si>
    <t xml:space="preserve">Cordless: </t>
  </si>
  <si>
    <t>Cordless Mini Stainless Milk Frother</t>
  </si>
  <si>
    <t xml:space="preserve">Certificates: </t>
  </si>
  <si>
    <t>GS/CE/ERP/LFGB/ROHS/ETL/CB</t>
  </si>
  <si>
    <t xml:space="preserve">Warranty: </t>
  </si>
  <si>
    <t xml:space="preserve">1 Year for Mini Stainless Milk Frother </t>
  </si>
  <si>
    <t>OEM (Original equipment manufacturing)/ODM - прилепите мой лейбл</t>
  </si>
  <si>
    <t>Цветной бренд сделать</t>
  </si>
  <si>
    <t>6. Взбиватели разных цветов</t>
  </si>
  <si>
    <t>7. Брендинг</t>
  </si>
  <si>
    <t>8. При доставке на коробку клеится Смайлики, поздравительные сообщения (в случае подарков)</t>
  </si>
  <si>
    <t>3. Текущая ситуация во внутренней среде</t>
  </si>
  <si>
    <t>Сильные стороны</t>
  </si>
  <si>
    <t>Слабые стороны</t>
  </si>
  <si>
    <t xml:space="preserve">9. </t>
  </si>
  <si>
    <t>+ Мало хороших брендов на рынке вспенивателей</t>
  </si>
  <si>
    <t>- Наличие более дешевых и простых вспенивателей</t>
  </si>
  <si>
    <t>- Выход на рынок с более дешевым товаром</t>
  </si>
  <si>
    <t>+ Поиск необычной техники (ввиду равенства основных технических характеристик)
+ За счет роста сети кофеин идет популяризация капучино и растет спрос на бытовые кофейные устройства</t>
  </si>
  <si>
    <t>- Крупные продавцы могут при большем объеме закупки снизить цену</t>
  </si>
  <si>
    <t>С 2016 года для малого бизнеса будет действовать налог с продаж</t>
  </si>
  <si>
    <t>Экспресс-доставка, дешевле чем у конкурентов</t>
  </si>
  <si>
    <t>Расширенная сеть пунктов самовывоза за счет партнерства с другими сферами торговли (неконкурентами)</t>
  </si>
  <si>
    <t>Малоизвестный бренд, затраты на продвижение бренда</t>
  </si>
  <si>
    <t>Риск введения дополнительных налогов на торговлю в интернете</t>
  </si>
  <si>
    <t>Низкие постоянные затраты, по сравнению с крупными торговыми компаниями (малый операционный рычаг)</t>
  </si>
  <si>
    <t>Зависимость от процентных ставок (наличие финансового рычага)</t>
  </si>
  <si>
    <t>Эффективное управление компании за счет автоматизации процессов обработки заказов (Интеграция сайта и учетных систем)</t>
  </si>
  <si>
    <t>Хорошая репутация магазина в интернете</t>
  </si>
  <si>
    <t>Крупные поставщики увеличивают выпуск продукции и снижают цены</t>
  </si>
  <si>
    <t>Растет заработная плата в Китае, что отражается на себестоимости продукции мелких поставщиков</t>
  </si>
  <si>
    <t>Инфляция</t>
  </si>
  <si>
    <t>Инфляция в 2014 году незначительная по сравнению с 2013 годом. В 2015 году возможен высокий рост цен и снижение покупательской способности из-за санкций</t>
  </si>
  <si>
    <t>Наличие собственного бренда (продвижение в интернете)</t>
  </si>
  <si>
    <t>Есть знакомство с фабрикой финифти</t>
  </si>
  <si>
    <t>- Сложно удержать клиента в интернете</t>
  </si>
  <si>
    <r>
      <t xml:space="preserve">Возможности
</t>
    </r>
    <r>
      <rPr>
        <i/>
        <sz val="11"/>
        <color theme="1"/>
        <rFont val="Calibri"/>
        <family val="2"/>
        <charset val="204"/>
        <scheme val="minor"/>
      </rPr>
      <t>В1. Растет средний уровень жизни
В2. Число женщин больше числа мужчин в России
В3. Растет посещаемость кафетериев, что приводит к повышению интереса способов приготовления капучино дома
В4. Растут возможности продаж через интернет в связи с развитием ИТ технологий, в том числе в интернете
В5. Крупные поставщики увеличивают выпуск продукции и снижают цены
В6. Малый бизнес весь 2015 год сможет не платить налог с продаж
В7. Мало хороших брендов на рынке вспенивателей
В8. Поиск клиентами необычной техники (ввиду равенства основных технических характеристик) - для подарков или для индивидуального дизайна кухни. Не уделяют внимание творческой составляющей для товара.
В9. Плохое продвижение вспенивателей в дополнение к кофеваркам, в том числе к капсульным кофеваркам</t>
    </r>
  </si>
  <si>
    <t>+ Плохое продвижение вспенивателей в дополнение к кофеваркам, в том числе к капсульным кофеваркам
+ Не уделяют внимание творческой составляющей для товара</t>
  </si>
  <si>
    <t>Небольшая компания, ограниченные ресурсы для расширения ассортимента товаров</t>
  </si>
  <si>
    <t>Повышается риск возникновения локальных конфликтов с участием России и введение жестких санкций</t>
  </si>
  <si>
    <t>Введение законов, которые повлияют на развитие интернета</t>
  </si>
  <si>
    <r>
      <t xml:space="preserve">Слабые стороны
</t>
    </r>
    <r>
      <rPr>
        <i/>
        <sz val="11"/>
        <color theme="1"/>
        <rFont val="Calibri"/>
        <family val="2"/>
        <charset val="204"/>
        <scheme val="minor"/>
      </rPr>
      <t>Сл1. Небольшая компания, ограниченные ресурсы для расширения ассортимента товаров
Сл2. Малоизвестный бренд, затраты на продвижение бренда</t>
    </r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</si>
  <si>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Заниматься продвижением бренда через кофейни и в социальных сетях (В3, В7, Сл2)
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Договориться с крупными поставщиками о поставках ограниченной партии товара (на пробу) с отсроченным платежом
</t>
    </r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Запустить блог по способам приготовления кофе с молоком и пеной (В3, Сл2)</t>
    </r>
  </si>
  <si>
    <t>Низкий рост/отсутствия роста уровня заработной платы из-за стагнации в экономике и санкций</t>
  </si>
  <si>
    <t>Уровень заработной платы</t>
  </si>
  <si>
    <t>- Рост цен за доставку из Китая
- Риск закрытия китайского поставщика</t>
  </si>
  <si>
    <r>
      <t xml:space="preserve">Угрозы
</t>
    </r>
    <r>
      <rPr>
        <i/>
        <sz val="11"/>
        <color theme="1"/>
        <rFont val="Calibri"/>
        <family val="2"/>
        <charset val="204"/>
        <scheme val="minor"/>
      </rPr>
      <t>У1. Количество потребления кофе может начать снижаться из-за демографической ямы 90х годов
У2. Увеличиваются обороты в торговле непроизводственными товарами в России, т.е. растет конкуренция
У3. Инфляция в 2014 году незначительная по сравнению с 2013 годом. В 2015 году возможен высокий рост цен и снижение покупательской способности из-за санкций
У4. Нестабильность курса рубля
У5. Низкий рост/отсутствия роста уровня заработной платы из-за стагнации в экономике и санкций
У6. Повышение ставки рефинансирования ЦБ РФ
У7. Повышение процентных ставок бизнесу и населению со стороны банков
У8. Повышение требований для получения кредита юридическим организациям
У9. Растет заработная плата в Китае, что отражается на себестоимости продукции мелких поставщиков
У10. Повышается риск возникновения локальных конфликтов с участием России и введение жестких санкций
У11. Введение законов, которые повлияют на развитие интернета
У12. С 2016 года для малого бизнеса будет действовать налог с продаж
У13. Риск введения дополнительных налогов на торговлю в интернете
У14. Выход на рынок с более дешевым товаром новых конкурентов
У15. Риск закрытия китайского поставщика
У16. Рост цен за доставку из Китая
У17. Наличие более дешевых и простых товаров-заменителей
У18. Крупные продавцы могут при большем объеме закупки снизить цену
У19. Сложно удержать клиента в интернете</t>
    </r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</si>
  <si>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Добавить к ассортименту товаров экономичные модели, в том числе товары заменители, похожих на конкурентов (У1, У2, У3, У5, У17, С1, С5, С6)
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 Снижение зависимости бизнеса от кредитов (У4, У6, У7, У8, С1, С5, С6)
</t>
    </r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Развивать отношения с поставщиками, договариваться о снижении закупочных цен при больших объемах. Смена поставщиков на более выгодных, в том числе с более выгодными условиями доставки товаров (У9, У15, У16, У17, У18, С1, С5, С6)
</t>
    </r>
    <r>
      <rPr>
        <b/>
        <sz val="11"/>
        <color theme="1"/>
        <rFont val="Calibri"/>
        <family val="2"/>
        <charset val="204"/>
        <scheme val="minor"/>
      </rPr>
      <t>4.</t>
    </r>
    <r>
      <rPr>
        <sz val="11"/>
        <color theme="1"/>
        <rFont val="Calibri"/>
        <family val="2"/>
        <charset val="204"/>
        <scheme val="minor"/>
      </rPr>
      <t xml:space="preserve"> Развивать отношения с клиентами (У19, С1, С2, С3, С4, С5, С6, С7)</t>
    </r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</si>
  <si>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Ведение бизнеса по серой схеме, оптимизация налогов (У11, У12, У13, Сл1, Сл2)
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Продажа компании (У1, У2, У3, У11, У12, У13, Сл1, Сл2)</t>
    </r>
  </si>
  <si>
    <t>ПРОДУКТ</t>
  </si>
  <si>
    <t>Существующий продукт</t>
  </si>
  <si>
    <t>Новый продукт</t>
  </si>
  <si>
    <t>Рынок</t>
  </si>
  <si>
    <t>Новый рынок</t>
  </si>
  <si>
    <t>Существующий рынок</t>
  </si>
  <si>
    <t>Покрытие рынка</t>
  </si>
  <si>
    <t>Узкое</t>
  </si>
  <si>
    <t>Широкое</t>
  </si>
  <si>
    <t>Себестоимость</t>
  </si>
  <si>
    <t>Подход к маркетингу</t>
  </si>
  <si>
    <t>Лидерство в продукции</t>
  </si>
  <si>
    <t>Операционное превосходство</t>
  </si>
  <si>
    <t>Тесные связи с потребителями</t>
  </si>
  <si>
    <t>???</t>
  </si>
  <si>
    <r>
      <rPr>
        <b/>
        <sz val="11"/>
        <color theme="1"/>
        <rFont val="Calibri"/>
        <family val="2"/>
        <charset val="204"/>
        <scheme val="minor"/>
      </rPr>
      <t xml:space="preserve">1. </t>
    </r>
    <r>
      <rPr>
        <sz val="11"/>
        <color theme="1"/>
        <rFont val="Calibri"/>
        <family val="2"/>
        <charset val="204"/>
        <scheme val="minor"/>
      </rPr>
      <t xml:space="preserve">Усилить брендинг через рекламу в кафетериях и кофейных магазинах, а также в интернете и пунктах выдачи товаров (В3, В7, С1, С2, С4)
</t>
    </r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rFont val="Calibri"/>
        <family val="2"/>
        <charset val="204"/>
        <scheme val="minor"/>
      </rPr>
      <t>Делать подарки новым клиентам-женщинам в виде украшений из финифти (В2, С7, С2) по праздникам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 xml:space="preserve">3. </t>
    </r>
    <r>
      <rPr>
        <sz val="11"/>
        <color theme="1"/>
        <rFont val="Calibri"/>
        <family val="2"/>
        <charset val="204"/>
        <scheme val="minor"/>
      </rPr>
      <t xml:space="preserve">Захватывать онлайн рынок посредством развития бренда и ассортимента продукции (В4, С1, С4, С5, С6)
</t>
    </r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 xml:space="preserve">Разработать наклейки для индивидуализации дизайна и предоставить на сайте выбор наклеек (В4, В8, С1, С2, С6)
</t>
    </r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 xml:space="preserve">Воспользоваться отсутствием налога на продажи в 2015 году (В6, С1, С2, С3, С4)
</t>
    </r>
    <r>
      <rPr>
        <b/>
        <sz val="11"/>
        <color theme="1"/>
        <rFont val="Calibri"/>
        <family val="2"/>
        <charset val="204"/>
        <scheme val="minor"/>
      </rPr>
      <t xml:space="preserve">6. </t>
    </r>
    <r>
      <rPr>
        <sz val="11"/>
        <color theme="1"/>
        <rFont val="Calibri"/>
        <family val="2"/>
        <charset val="204"/>
        <scheme val="minor"/>
      </rPr>
      <t xml:space="preserve">Усилить интернет-маркетинг в кросс-продажах (В9, С1, С2, С3, С4, С6)
</t>
    </r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Сделать совмещенный продукт "кофеварка+вспениватель" с собственным брендом (В9,С2)
</t>
    </r>
    <r>
      <rPr>
        <b/>
        <sz val="11"/>
        <color theme="1"/>
        <rFont val="Calibri"/>
        <family val="2"/>
        <charset val="204"/>
        <scheme val="minor"/>
      </rPr>
      <t xml:space="preserve">8. </t>
    </r>
    <r>
      <rPr>
        <sz val="11"/>
        <color theme="1"/>
        <rFont val="Calibri"/>
        <family val="2"/>
        <charset val="204"/>
        <scheme val="minor"/>
      </rPr>
      <t>Устраивать акции в социальных сетях (В4, С1, С2)</t>
    </r>
  </si>
  <si>
    <r>
      <t xml:space="preserve">Сильные стороны
</t>
    </r>
    <r>
      <rPr>
        <i/>
        <sz val="11"/>
        <color theme="1"/>
        <rFont val="Calibri"/>
        <family val="2"/>
        <charset val="204"/>
        <scheme val="minor"/>
      </rPr>
      <t>С1. Хорошая репутация магазина в интернете
С2. Наличие собственного бренда
С3. Экспресс-доставка, дешевле чем у конкурентов
С4. Расширенная сеть пунктов самовывоза за счет партнерства с другими сферами торговли (не конкурентами по виду бизнеса)
С5. Низкие постоянные затраты, по сравнению с крупными торговыми компаниями (малый операционный рычаг). Торговля в основном через интернет.
С6. Эффективное управление компании за счет автоматизации процессов обработки заказов
С7. Есть знакомство с фабрикой финифти (украшения)</t>
    </r>
  </si>
  <si>
    <t>Освоение рынков</t>
  </si>
  <si>
    <t>Диверсификация</t>
  </si>
  <si>
    <t>Насыщение рынка</t>
  </si>
  <si>
    <t>Обновление продукции</t>
  </si>
  <si>
    <t>Потребителей</t>
  </si>
  <si>
    <t>Каналов</t>
  </si>
  <si>
    <t>Объема продаж в натуральном выражении</t>
  </si>
  <si>
    <t>Продукты</t>
  </si>
  <si>
    <t>Маркетинговые цели:</t>
  </si>
  <si>
    <t>Количество потребителей</t>
  </si>
  <si>
    <t>Каналы продаж и распространения</t>
  </si>
  <si>
    <t>Объемы продаж в деньгах</t>
  </si>
  <si>
    <t>Продажи отдельных товаров</t>
  </si>
  <si>
    <t>Продажи через отдельные каналы</t>
  </si>
  <si>
    <t>Прибыль</t>
  </si>
  <si>
    <t>Рентабельность инвестиций</t>
  </si>
  <si>
    <t>Безубыточность</t>
  </si>
  <si>
    <t>Трехуровневый анализ товара</t>
  </si>
  <si>
    <t>Дифференциация</t>
  </si>
  <si>
    <t>Конкуренты</t>
  </si>
  <si>
    <t xml:space="preserve">"Наша Компания"
Интернет-магазин OZON.ru
Интернет-магазин техники "Северин"
Интернет-магазин Эльдорадо
Интернет магазин чая и кофе Mugduo.ru
Интернет-магазин Технопарк.ру
Biotronic.ru - оборудование для питьевой воды
Продажа электроники, компьютеров и комплектующих
Интернет-магазин Twenga.ru
</t>
  </si>
  <si>
    <t>Рост рынка +15% (в рублях) и +10% (в штуках)</t>
  </si>
  <si>
    <t>http://www.ecr-all.org/ecrforum2014/award_Rus_files/Philips_Eldorado.pdf
http://biztorg.ru/upload/ads/2013/02/21/d76e723ef3.pdf</t>
  </si>
  <si>
    <t>Выбор наиболее подходящих стратегий из SWOT-анализа:</t>
  </si>
  <si>
    <t>1. Написать выводы по Трейси и Вирсману, матрице Ансоффа и матрице Портера</t>
  </si>
  <si>
    <t>2. Выбрать наиболее подходящие стратегии из SWOT-Анализа</t>
  </si>
  <si>
    <t>3. По выбранным стратегиям подобрать критерии сегментации</t>
  </si>
  <si>
    <t>4. Провести сегментирование</t>
  </si>
  <si>
    <t>5. Оценить выбранные сегменты - Признаки жизнеспособности сегмента</t>
  </si>
  <si>
    <t>6. Таргетинг - Матрица BCG</t>
  </si>
  <si>
    <t>7. Позиционирование - Лифтовый тест</t>
  </si>
  <si>
    <t>8. Разработка плана маркетинговых операций:</t>
  </si>
  <si>
    <t>8.1. Продукт - Трехуровневый анализ товара</t>
  </si>
  <si>
    <t>8.2. Цена - 6С</t>
  </si>
  <si>
    <t>8.3. Место - Каналы распределения</t>
  </si>
  <si>
    <t>8.4. Продвижение - AIDA</t>
  </si>
  <si>
    <t>Сегментирование</t>
  </si>
  <si>
    <t>Сегмент 1</t>
  </si>
  <si>
    <t>Сегмент 2</t>
  </si>
  <si>
    <t>Сегмент 3</t>
  </si>
  <si>
    <t>Сегмент 4</t>
  </si>
  <si>
    <t>Сегмент 5</t>
  </si>
  <si>
    <t>Кодирование сегментов</t>
  </si>
  <si>
    <t>Сегмент 1: Рынок частных лиц + Москва + Средний доход</t>
  </si>
  <si>
    <t>Сегмент 2: Рынок частных лиц + Москва + Средний доход</t>
  </si>
  <si>
    <t>Сегмент 3: Рынок организаций + Кафе + Небольшие</t>
  </si>
  <si>
    <t>Сегмент 4: Рынок организаций + Офисы + Небольшие</t>
  </si>
  <si>
    <t>Сегмент 5: Рынок организаций + Офисы + Средние</t>
  </si>
  <si>
    <t>Размер</t>
  </si>
  <si>
    <t>Различимость</t>
  </si>
  <si>
    <t>Релевантность</t>
  </si>
  <si>
    <t>Доступность</t>
  </si>
  <si>
    <t>Оценка</t>
  </si>
  <si>
    <t>К-т значимости</t>
  </si>
  <si>
    <t>Без к-та</t>
  </si>
  <si>
    <t>С к-том</t>
  </si>
  <si>
    <t>Итого</t>
  </si>
  <si>
    <t>Рост</t>
  </si>
  <si>
    <t>Для матрицы GE</t>
  </si>
  <si>
    <t>Конкурентная позиция</t>
  </si>
  <si>
    <t>Проникаемость</t>
  </si>
  <si>
    <t>Защищаемость</t>
  </si>
  <si>
    <t>Синергия</t>
  </si>
  <si>
    <t>Риск</t>
  </si>
  <si>
    <t>Удобство</t>
  </si>
  <si>
    <t>Привлекательность рынка</t>
  </si>
  <si>
    <t>Низкая</t>
  </si>
  <si>
    <t>Средняя</t>
  </si>
  <si>
    <t>Высокая</t>
  </si>
  <si>
    <t>Для (целевой сегмент или покупатель)</t>
  </si>
  <si>
    <t>Название (продукт и продуктовая категория)</t>
  </si>
  <si>
    <t>Почему (причины для покупки продукта)</t>
  </si>
  <si>
    <t>В отличие от (конкурентная альтернатива)</t>
  </si>
  <si>
    <t>Наш продукт (конкурентная дифференциация - ключевые преимущества)</t>
  </si>
  <si>
    <t>Вспениватель молока для приготовления кофейных напитков</t>
  </si>
  <si>
    <t>Доработанный внешний вид продукта, отличающий товар от товаров конкурентов</t>
  </si>
  <si>
    <t>В отличие от других товаров, наш товар привносит позитив в повседневную жизнь</t>
  </si>
  <si>
    <t>Доработанный дизайн, возможность заказа товара с логотипом Вашей фирмы</t>
  </si>
  <si>
    <t>Физические лица со средним доходом и средние по величине офисные компании, которые хотят иметь необычные по внешнему виду бытовые приборы на своих кухнях</t>
  </si>
  <si>
    <t>Основная выгода от пользования товара</t>
  </si>
  <si>
    <t>Внешнее оформление</t>
  </si>
  <si>
    <t>Качество</t>
  </si>
  <si>
    <t>Марочное название</t>
  </si>
  <si>
    <t>Гарантия</t>
  </si>
  <si>
    <t>Получение молочной пены для приготовления кофейных напитков или применения в кулинарии</t>
  </si>
  <si>
    <t>Индивидуальный дизайн, нанесение логотипов компаний для создания корпоративного стиля, нанесение фотографий, поздравлений и т.п.</t>
  </si>
  <si>
    <t>Качественное оборудование</t>
  </si>
  <si>
    <t>Собственный бренд с указанием интернет сайта</t>
  </si>
  <si>
    <t>Гарантия на доработанный дизайн</t>
  </si>
  <si>
    <t>см. лист Ценообразование</t>
  </si>
  <si>
    <t>сделал принтскрин</t>
  </si>
  <si>
    <t>Promotional mix</t>
  </si>
  <si>
    <t>PR</t>
  </si>
  <si>
    <t>Реклама</t>
  </si>
  <si>
    <t>Стимулирование продаж</t>
  </si>
  <si>
    <t>Личные продажи</t>
  </si>
  <si>
    <t>Прямой маркетинг</t>
  </si>
  <si>
    <t>Завести блог по приготовлению кофейных напитков, писать статьи про унылую технику и как от этого "избавиться"</t>
  </si>
  <si>
    <t>Рассылка по email с предложениями по смежным товарам (например, по капсулам с кофе и т.п.)</t>
  </si>
  <si>
    <t>Звонки в компании для продажи на кухни товаров в корпоративном стиле</t>
  </si>
  <si>
    <t>Акции, конкурсы в социальных сетях, акции "Подарите друзьям скидку"</t>
  </si>
  <si>
    <t>Дополнительные варианты оплаты</t>
  </si>
  <si>
    <t>Visa/MasterCard, Яндекс Деньги, Web-Money</t>
  </si>
  <si>
    <t>Реклама в интернете, реклама в кафе на столиках, Реклама в кофейных магазинах</t>
  </si>
  <si>
    <t>При доставке на коробку клеится Смайлики</t>
  </si>
  <si>
    <t>Упаковка</t>
  </si>
  <si>
    <t>Завести блог по приготовлению кофейных напитков, писать статьи в тематические журналы про унылую технику и как от этого "избавиться"</t>
  </si>
  <si>
    <t>Реклама в интернете</t>
  </si>
  <si>
    <t>Реклама в кафе на столиках</t>
  </si>
  <si>
    <t>Реклама в кофейных магазинах</t>
  </si>
  <si>
    <t>Акции на сайте магазина</t>
  </si>
  <si>
    <t>Конкурсы в социальных сетях</t>
  </si>
  <si>
    <t>Акции "Подарите друзьям скидку"</t>
  </si>
  <si>
    <t>Январь</t>
  </si>
  <si>
    <t>Февраль</t>
  </si>
  <si>
    <t>Март</t>
  </si>
  <si>
    <t>Сентябрь</t>
  </si>
  <si>
    <t>Октябрь</t>
  </si>
  <si>
    <t>Ноябрь</t>
  </si>
  <si>
    <t>Декабрь</t>
  </si>
  <si>
    <t>Апрель</t>
  </si>
  <si>
    <t>Май</t>
  </si>
  <si>
    <t>Июнь</t>
  </si>
  <si>
    <t>Июль</t>
  </si>
  <si>
    <t>Модуль плана</t>
  </si>
  <si>
    <t>Содержание модуля плана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</si>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</sst>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[$р.-419]_-;\-* #,##0.00[$р.-419]_-;_-* &quot;-&quot;??[$р.-419]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4B"/>
        <bgColor indexed="64"/>
      </patternFill>
    </fill>
    <fill>
      <patternFill patternType="solid">
        <fgColor rgb="FFFC8E2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3" fillId="2" borderId="0" xfId="1" applyFont="1" applyFill="1"/>
    <xf numFmtId="0" fontId="2" fillId="0" borderId="0" xfId="1"/>
    <xf numFmtId="0" fontId="1" fillId="0" borderId="0" xfId="0" applyFont="1"/>
    <xf numFmtId="0" fontId="1" fillId="3" borderId="1" xfId="0" applyFont="1" applyFill="1" applyBorder="1"/>
    <xf numFmtId="0" fontId="0" fillId="0" borderId="1" xfId="0" applyBorder="1"/>
    <xf numFmtId="0" fontId="4" fillId="0" borderId="0" xfId="0" applyFont="1"/>
    <xf numFmtId="0" fontId="1" fillId="3" borderId="1" xfId="0" applyFont="1" applyFill="1" applyBorder="1" applyAlignment="1">
      <alignment wrapText="1"/>
    </xf>
    <xf numFmtId="0" fontId="1" fillId="4" borderId="0" xfId="0" applyFont="1" applyFill="1"/>
    <xf numFmtId="0" fontId="1" fillId="0" borderId="0" xfId="0" applyFont="1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6" borderId="0" xfId="0" applyFont="1" applyFill="1"/>
    <xf numFmtId="0" fontId="6" fillId="7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0" fillId="0" borderId="1" xfId="0" applyFill="1" applyBorder="1"/>
    <xf numFmtId="0" fontId="7" fillId="0" borderId="1" xfId="0" applyFont="1" applyBorder="1" applyAlignment="1">
      <alignment horizontal="left"/>
    </xf>
    <xf numFmtId="164" fontId="0" fillId="10" borderId="1" xfId="0" applyNumberFormat="1" applyFill="1" applyBorder="1" applyAlignment="1">
      <alignment horizontal="right"/>
    </xf>
    <xf numFmtId="2" fontId="0" fillId="10" borderId="1" xfId="0" applyNumberForma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10" fillId="8" borderId="0" xfId="1" applyFont="1" applyFill="1" applyAlignment="1">
      <alignment horizontal="center" vertical="center"/>
    </xf>
    <xf numFmtId="0" fontId="11" fillId="6" borderId="0" xfId="0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41" fontId="0" fillId="0" borderId="1" xfId="0" applyNumberFormat="1" applyBorder="1"/>
    <xf numFmtId="41" fontId="12" fillId="0" borderId="1" xfId="0" applyNumberFormat="1" applyFont="1" applyBorder="1"/>
    <xf numFmtId="164" fontId="0" fillId="9" borderId="1" xfId="0" applyNumberFormat="1" applyFill="1" applyBorder="1"/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0" fillId="10" borderId="1" xfId="0" applyFill="1" applyBorder="1"/>
    <xf numFmtId="0" fontId="9" fillId="11" borderId="1" xfId="0" applyFont="1" applyFill="1" applyBorder="1"/>
    <xf numFmtId="0" fontId="8" fillId="11" borderId="1" xfId="0" applyFont="1" applyFill="1" applyBorder="1"/>
    <xf numFmtId="164" fontId="0" fillId="10" borderId="1" xfId="0" applyNumberFormat="1" applyFill="1" applyBorder="1"/>
    <xf numFmtId="0" fontId="0" fillId="6" borderId="0" xfId="0" quotePrefix="1" applyFill="1" applyAlignment="1">
      <alignment wrapText="1"/>
    </xf>
    <xf numFmtId="0" fontId="1" fillId="6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left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 indent="2"/>
    </xf>
    <xf numFmtId="0" fontId="1" fillId="9" borderId="1" xfId="0" applyFont="1" applyFill="1" applyBorder="1"/>
    <xf numFmtId="0" fontId="0" fillId="0" borderId="1" xfId="0" applyBorder="1" applyAlignment="1">
      <alignment horizontal="left" wrapText="1" indent="2"/>
    </xf>
    <xf numFmtId="0" fontId="0" fillId="9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indent="2"/>
    </xf>
    <xf numFmtId="0" fontId="0" fillId="0" borderId="1" xfId="0" quotePrefix="1" applyBorder="1" applyAlignment="1">
      <alignment wrapText="1"/>
    </xf>
    <xf numFmtId="0" fontId="1" fillId="1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right" vertical="center" textRotation="90" wrapText="1"/>
    </xf>
    <xf numFmtId="0" fontId="4" fillId="13" borderId="0" xfId="0" applyFont="1" applyFill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13" borderId="1" xfId="0" applyFill="1" applyBorder="1" applyAlignment="1">
      <alignment wrapText="1"/>
    </xf>
    <xf numFmtId="0" fontId="0" fillId="9" borderId="1" xfId="0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4" fillId="2" borderId="0" xfId="0" applyFont="1" applyFill="1"/>
    <xf numFmtId="0" fontId="0" fillId="0" borderId="0" xfId="0" applyFill="1" applyAlignment="1">
      <alignment horizontal="left" wrapText="1" indent="2"/>
    </xf>
    <xf numFmtId="0" fontId="0" fillId="6" borderId="0" xfId="0" applyFill="1" applyAlignment="1">
      <alignment horizontal="left" wrapText="1" indent="2"/>
    </xf>
    <xf numFmtId="0" fontId="0" fillId="10" borderId="1" xfId="0" quotePrefix="1" applyFill="1" applyBorder="1" applyAlignment="1">
      <alignment wrapText="1"/>
    </xf>
    <xf numFmtId="0" fontId="16" fillId="16" borderId="0" xfId="0" applyFont="1" applyFill="1" applyAlignment="1">
      <alignment wrapText="1"/>
    </xf>
    <xf numFmtId="0" fontId="0" fillId="3" borderId="1" xfId="0" applyFill="1" applyBorder="1"/>
    <xf numFmtId="0" fontId="0" fillId="14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17" fillId="2" borderId="0" xfId="0" applyFont="1" applyFill="1"/>
    <xf numFmtId="0" fontId="0" fillId="17" borderId="1" xfId="0" applyFill="1" applyBorder="1"/>
    <xf numFmtId="0" fontId="0" fillId="18" borderId="1" xfId="0" applyFill="1" applyBorder="1"/>
    <xf numFmtId="0" fontId="0" fillId="6" borderId="1" xfId="0" applyFill="1" applyBorder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 textRotation="90"/>
    </xf>
    <xf numFmtId="0" fontId="1" fillId="0" borderId="1" xfId="0" applyFont="1" applyBorder="1" applyAlignment="1">
      <alignment vertical="center" wrapText="1"/>
    </xf>
    <xf numFmtId="0" fontId="0" fillId="19" borderId="1" xfId="0" applyFill="1" applyBorder="1"/>
    <xf numFmtId="0" fontId="0" fillId="0" borderId="1" xfId="0" applyFill="1" applyBorder="1" applyAlignment="1">
      <alignment wrapText="1"/>
    </xf>
    <xf numFmtId="0" fontId="0" fillId="2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6" borderId="7" xfId="0" applyFill="1" applyBorder="1"/>
    <xf numFmtId="0" fontId="0" fillId="19" borderId="7" xfId="0" applyFill="1" applyBorder="1"/>
    <xf numFmtId="0" fontId="0" fillId="6" borderId="8" xfId="0" applyFill="1" applyBorder="1"/>
    <xf numFmtId="0" fontId="0" fillId="0" borderId="7" xfId="0" applyFill="1" applyBorder="1"/>
    <xf numFmtId="0" fontId="0" fillId="19" borderId="8" xfId="0" applyFill="1" applyBorder="1"/>
    <xf numFmtId="0" fontId="0" fillId="19" borderId="12" xfId="0" applyFill="1" applyBorder="1"/>
    <xf numFmtId="0" fontId="0" fillId="0" borderId="12" xfId="0" applyFill="1" applyBorder="1"/>
    <xf numFmtId="0" fontId="0" fillId="2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wrapText="1"/>
    </xf>
    <xf numFmtId="0" fontId="0" fillId="19" borderId="22" xfId="0" applyFill="1" applyBorder="1"/>
    <xf numFmtId="0" fontId="0" fillId="6" borderId="22" xfId="0" applyFill="1" applyBorder="1"/>
    <xf numFmtId="0" fontId="0" fillId="6" borderId="23" xfId="0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5" fillId="2" borderId="0" xfId="0" applyFont="1" applyFill="1" applyAlignment="1">
      <alignment horizontal="left" vertical="top" wrapText="1"/>
    </xf>
    <xf numFmtId="0" fontId="4" fillId="15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0" borderId="5" xfId="0" applyBorder="1" applyAlignment="1">
      <alignment horizontal="left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20" borderId="6" xfId="0" applyFont="1" applyFill="1" applyBorder="1" applyAlignment="1">
      <alignment horizontal="center" vertical="center" wrapText="1"/>
    </xf>
    <xf numFmtId="0" fontId="0" fillId="20" borderId="1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C8E20"/>
      <color rgb="FFFFFF4B"/>
      <color rgb="FFA31588"/>
      <color rgb="FFE329C0"/>
      <color rgb="FFA2D6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171450</xdr:rowOff>
    </xdr:from>
    <xdr:to>
      <xdr:col>2</xdr:col>
      <xdr:colOff>3467833</xdr:colOff>
      <xdr:row>38</xdr:row>
      <xdr:rowOff>181668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457450"/>
          <a:ext cx="5249008" cy="4963218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11</xdr:row>
      <xdr:rowOff>121227</xdr:rowOff>
    </xdr:from>
    <xdr:to>
      <xdr:col>9</xdr:col>
      <xdr:colOff>575103</xdr:colOff>
      <xdr:row>41</xdr:row>
      <xdr:rowOff>112499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6410" y="2216727"/>
          <a:ext cx="990738" cy="5706272"/>
        </a:xfrm>
        <a:prstGeom prst="rect">
          <a:avLst/>
        </a:prstGeom>
      </xdr:spPr>
    </xdr:pic>
    <xdr:clientData/>
  </xdr:twoCellAnchor>
  <xdr:twoCellAnchor editAs="oneCell">
    <xdr:from>
      <xdr:col>2</xdr:col>
      <xdr:colOff>3700228</xdr:colOff>
      <xdr:row>15</xdr:row>
      <xdr:rowOff>150000</xdr:rowOff>
    </xdr:from>
    <xdr:to>
      <xdr:col>7</xdr:col>
      <xdr:colOff>237363</xdr:colOff>
      <xdr:row>35</xdr:row>
      <xdr:rowOff>150532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1864" y="3007500"/>
          <a:ext cx="5525272" cy="3810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716492</xdr:colOff>
      <xdr:row>33</xdr:row>
      <xdr:rowOff>838202</xdr:rowOff>
    </xdr:from>
    <xdr:to>
      <xdr:col>5</xdr:col>
      <xdr:colOff>1079499</xdr:colOff>
      <xdr:row>33</xdr:row>
      <xdr:rowOff>1184351</xdr:rowOff>
    </xdr:to>
    <xdr:sp macro="" textlink="">
      <xdr:nvSpPr>
        <xdr:cNvPr id="2" name="Овал 1"/>
        <xdr:cNvSpPr/>
      </xdr:nvSpPr>
      <xdr:spPr>
        <a:xfrm>
          <a:off x="6939492" y="14818785"/>
          <a:ext cx="363007" cy="34614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1</a:t>
          </a:r>
        </a:p>
      </xdr:txBody>
    </xdr:sp>
    <xdr:clientData/>
  </xdr:twoCellAnchor>
  <xdr:twoCellAnchor>
    <xdr:from>
      <xdr:col>4</xdr:col>
      <xdr:colOff>847724</xdr:colOff>
      <xdr:row>24</xdr:row>
      <xdr:rowOff>871009</xdr:rowOff>
    </xdr:from>
    <xdr:to>
      <xdr:col>4</xdr:col>
      <xdr:colOff>1428750</xdr:colOff>
      <xdr:row>24</xdr:row>
      <xdr:rowOff>1452035</xdr:rowOff>
    </xdr:to>
    <xdr:sp macro="" textlink="">
      <xdr:nvSpPr>
        <xdr:cNvPr id="4" name="Овал 3"/>
        <xdr:cNvSpPr/>
      </xdr:nvSpPr>
      <xdr:spPr>
        <a:xfrm>
          <a:off x="4700057" y="9253009"/>
          <a:ext cx="581026" cy="581026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МЫ</a:t>
          </a:r>
        </a:p>
      </xdr:txBody>
    </xdr:sp>
    <xdr:clientData/>
  </xdr:twoCellAnchor>
  <xdr:twoCellAnchor>
    <xdr:from>
      <xdr:col>4</xdr:col>
      <xdr:colOff>703795</xdr:colOff>
      <xdr:row>23</xdr:row>
      <xdr:rowOff>735542</xdr:rowOff>
    </xdr:from>
    <xdr:to>
      <xdr:col>4</xdr:col>
      <xdr:colOff>1576920</xdr:colOff>
      <xdr:row>23</xdr:row>
      <xdr:rowOff>1608667</xdr:rowOff>
    </xdr:to>
    <xdr:sp macro="" textlink="">
      <xdr:nvSpPr>
        <xdr:cNvPr id="8" name="Овал 7"/>
        <xdr:cNvSpPr/>
      </xdr:nvSpPr>
      <xdr:spPr>
        <a:xfrm>
          <a:off x="4556128" y="6947959"/>
          <a:ext cx="873125" cy="87312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МЫ</a:t>
          </a:r>
        </a:p>
      </xdr:txBody>
    </xdr:sp>
    <xdr:clientData/>
  </xdr:twoCellAnchor>
  <xdr:oneCellAnchor>
    <xdr:from>
      <xdr:col>4</xdr:col>
      <xdr:colOff>613834</xdr:colOff>
      <xdr:row>23</xdr:row>
      <xdr:rowOff>486833</xdr:rowOff>
    </xdr:from>
    <xdr:ext cx="1052724" cy="280205"/>
    <xdr:sp macro="" textlink="">
      <xdr:nvSpPr>
        <xdr:cNvPr id="9" name="TextBox 8"/>
        <xdr:cNvSpPr txBox="1"/>
      </xdr:nvSpPr>
      <xdr:spPr>
        <a:xfrm>
          <a:off x="4466167" y="8265583"/>
          <a:ext cx="10527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/>
            <a:t>Сейчас здесь</a:t>
          </a:r>
        </a:p>
      </xdr:txBody>
    </xdr:sp>
    <xdr:clientData/>
  </xdr:oneCellAnchor>
  <xdr:oneCellAnchor>
    <xdr:from>
      <xdr:col>4</xdr:col>
      <xdr:colOff>222252</xdr:colOff>
      <xdr:row>24</xdr:row>
      <xdr:rowOff>613832</xdr:rowOff>
    </xdr:from>
    <xdr:ext cx="1869166" cy="280205"/>
    <xdr:sp macro="" textlink="">
      <xdr:nvSpPr>
        <xdr:cNvPr id="10" name="TextBox 9"/>
        <xdr:cNvSpPr txBox="1"/>
      </xdr:nvSpPr>
      <xdr:spPr>
        <a:xfrm>
          <a:off x="4074585" y="10562165"/>
          <a:ext cx="18691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/>
            <a:t>Сюда</a:t>
          </a:r>
          <a:r>
            <a:rPr lang="ru-RU" sz="1200" b="1" baseline="0"/>
            <a:t> нужно развиваться</a:t>
          </a:r>
          <a:endParaRPr lang="ru-RU" sz="1200" b="1"/>
        </a:p>
      </xdr:txBody>
    </xdr:sp>
    <xdr:clientData/>
  </xdr:oneCellAnchor>
  <xdr:twoCellAnchor>
    <xdr:from>
      <xdr:col>4</xdr:col>
      <xdr:colOff>920750</xdr:colOff>
      <xdr:row>23</xdr:row>
      <xdr:rowOff>1682750</xdr:rowOff>
    </xdr:from>
    <xdr:to>
      <xdr:col>4</xdr:col>
      <xdr:colOff>1354667</xdr:colOff>
      <xdr:row>24</xdr:row>
      <xdr:rowOff>550333</xdr:rowOff>
    </xdr:to>
    <xdr:sp macro="" textlink="">
      <xdr:nvSpPr>
        <xdr:cNvPr id="11" name="Стрелка вниз 10"/>
        <xdr:cNvSpPr/>
      </xdr:nvSpPr>
      <xdr:spPr>
        <a:xfrm>
          <a:off x="4773083" y="7895167"/>
          <a:ext cx="433917" cy="103716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1715559</xdr:colOff>
      <xdr:row>33</xdr:row>
      <xdr:rowOff>27518</xdr:rowOff>
    </xdr:from>
    <xdr:to>
      <xdr:col>6</xdr:col>
      <xdr:colOff>1972733</xdr:colOff>
      <xdr:row>33</xdr:row>
      <xdr:rowOff>284692</xdr:rowOff>
    </xdr:to>
    <xdr:sp macro="" textlink="">
      <xdr:nvSpPr>
        <xdr:cNvPr id="12" name="Овал 11"/>
        <xdr:cNvSpPr/>
      </xdr:nvSpPr>
      <xdr:spPr>
        <a:xfrm>
          <a:off x="10309226" y="13775268"/>
          <a:ext cx="257174" cy="2571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1</a:t>
          </a:r>
        </a:p>
      </xdr:txBody>
    </xdr:sp>
    <xdr:clientData/>
  </xdr:twoCellAnchor>
  <xdr:twoCellAnchor>
    <xdr:from>
      <xdr:col>6</xdr:col>
      <xdr:colOff>1719793</xdr:colOff>
      <xdr:row>33</xdr:row>
      <xdr:rowOff>328084</xdr:rowOff>
    </xdr:from>
    <xdr:to>
      <xdr:col>6</xdr:col>
      <xdr:colOff>1976967</xdr:colOff>
      <xdr:row>33</xdr:row>
      <xdr:rowOff>585258</xdr:rowOff>
    </xdr:to>
    <xdr:sp macro="" textlink="">
      <xdr:nvSpPr>
        <xdr:cNvPr id="13" name="Овал 12"/>
        <xdr:cNvSpPr/>
      </xdr:nvSpPr>
      <xdr:spPr>
        <a:xfrm>
          <a:off x="10313460" y="14075834"/>
          <a:ext cx="257174" cy="257174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2</a:t>
          </a:r>
        </a:p>
      </xdr:txBody>
    </xdr:sp>
    <xdr:clientData/>
  </xdr:twoCellAnchor>
  <xdr:twoCellAnchor>
    <xdr:from>
      <xdr:col>6</xdr:col>
      <xdr:colOff>1724031</xdr:colOff>
      <xdr:row>33</xdr:row>
      <xdr:rowOff>639229</xdr:rowOff>
    </xdr:from>
    <xdr:to>
      <xdr:col>7</xdr:col>
      <xdr:colOff>2122</xdr:colOff>
      <xdr:row>33</xdr:row>
      <xdr:rowOff>896403</xdr:rowOff>
    </xdr:to>
    <xdr:sp macro="" textlink="">
      <xdr:nvSpPr>
        <xdr:cNvPr id="14" name="Овал 13"/>
        <xdr:cNvSpPr/>
      </xdr:nvSpPr>
      <xdr:spPr>
        <a:xfrm>
          <a:off x="10317698" y="14386979"/>
          <a:ext cx="257174" cy="257174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3</a:t>
          </a:r>
        </a:p>
      </xdr:txBody>
    </xdr:sp>
    <xdr:clientData/>
  </xdr:twoCellAnchor>
  <xdr:twoCellAnchor>
    <xdr:from>
      <xdr:col>6</xdr:col>
      <xdr:colOff>1717686</xdr:colOff>
      <xdr:row>33</xdr:row>
      <xdr:rowOff>939791</xdr:rowOff>
    </xdr:from>
    <xdr:to>
      <xdr:col>6</xdr:col>
      <xdr:colOff>1974860</xdr:colOff>
      <xdr:row>33</xdr:row>
      <xdr:rowOff>1196965</xdr:rowOff>
    </xdr:to>
    <xdr:sp macro="" textlink="">
      <xdr:nvSpPr>
        <xdr:cNvPr id="15" name="Овал 14"/>
        <xdr:cNvSpPr/>
      </xdr:nvSpPr>
      <xdr:spPr>
        <a:xfrm>
          <a:off x="10311353" y="14687541"/>
          <a:ext cx="257174" cy="257174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4</a:t>
          </a:r>
        </a:p>
      </xdr:txBody>
    </xdr:sp>
    <xdr:clientData/>
  </xdr:twoCellAnchor>
  <xdr:twoCellAnchor>
    <xdr:from>
      <xdr:col>6</xdr:col>
      <xdr:colOff>1721924</xdr:colOff>
      <xdr:row>33</xdr:row>
      <xdr:rowOff>1250936</xdr:rowOff>
    </xdr:from>
    <xdr:to>
      <xdr:col>7</xdr:col>
      <xdr:colOff>15</xdr:colOff>
      <xdr:row>33</xdr:row>
      <xdr:rowOff>1508110</xdr:rowOff>
    </xdr:to>
    <xdr:sp macro="" textlink="">
      <xdr:nvSpPr>
        <xdr:cNvPr id="16" name="Овал 15"/>
        <xdr:cNvSpPr/>
      </xdr:nvSpPr>
      <xdr:spPr>
        <a:xfrm>
          <a:off x="10315591" y="14998686"/>
          <a:ext cx="257174" cy="257174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5</a:t>
          </a:r>
        </a:p>
      </xdr:txBody>
    </xdr:sp>
    <xdr:clientData/>
  </xdr:twoCellAnchor>
  <xdr:twoCellAnchor>
    <xdr:from>
      <xdr:col>6</xdr:col>
      <xdr:colOff>1726162</xdr:colOff>
      <xdr:row>33</xdr:row>
      <xdr:rowOff>1540915</xdr:rowOff>
    </xdr:from>
    <xdr:to>
      <xdr:col>7</xdr:col>
      <xdr:colOff>4253</xdr:colOff>
      <xdr:row>33</xdr:row>
      <xdr:rowOff>1798089</xdr:rowOff>
    </xdr:to>
    <xdr:sp macro="" textlink="">
      <xdr:nvSpPr>
        <xdr:cNvPr id="17" name="Овал 16"/>
        <xdr:cNvSpPr/>
      </xdr:nvSpPr>
      <xdr:spPr>
        <a:xfrm>
          <a:off x="10319829" y="15288665"/>
          <a:ext cx="257174" cy="257174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1719817</xdr:colOff>
      <xdr:row>33</xdr:row>
      <xdr:rowOff>1830894</xdr:rowOff>
    </xdr:from>
    <xdr:to>
      <xdr:col>6</xdr:col>
      <xdr:colOff>1976991</xdr:colOff>
      <xdr:row>33</xdr:row>
      <xdr:rowOff>2088068</xdr:rowOff>
    </xdr:to>
    <xdr:sp macro="" textlink="">
      <xdr:nvSpPr>
        <xdr:cNvPr id="18" name="Овал 17"/>
        <xdr:cNvSpPr/>
      </xdr:nvSpPr>
      <xdr:spPr>
        <a:xfrm>
          <a:off x="10313484" y="15578644"/>
          <a:ext cx="257174" cy="257174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7</a:t>
          </a:r>
        </a:p>
      </xdr:txBody>
    </xdr:sp>
    <xdr:clientData/>
  </xdr:twoCellAnchor>
  <xdr:twoCellAnchor>
    <xdr:from>
      <xdr:col>6</xdr:col>
      <xdr:colOff>1724055</xdr:colOff>
      <xdr:row>33</xdr:row>
      <xdr:rowOff>2131456</xdr:rowOff>
    </xdr:from>
    <xdr:to>
      <xdr:col>7</xdr:col>
      <xdr:colOff>2146</xdr:colOff>
      <xdr:row>34</xdr:row>
      <xdr:rowOff>28547</xdr:rowOff>
    </xdr:to>
    <xdr:sp macro="" textlink="">
      <xdr:nvSpPr>
        <xdr:cNvPr id="19" name="Овал 18"/>
        <xdr:cNvSpPr/>
      </xdr:nvSpPr>
      <xdr:spPr>
        <a:xfrm>
          <a:off x="10317722" y="15879206"/>
          <a:ext cx="257174" cy="257174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8</a:t>
          </a:r>
        </a:p>
      </xdr:txBody>
    </xdr:sp>
    <xdr:clientData/>
  </xdr:twoCellAnchor>
  <xdr:twoCellAnchor>
    <xdr:from>
      <xdr:col>6</xdr:col>
      <xdr:colOff>1717705</xdr:colOff>
      <xdr:row>34</xdr:row>
      <xdr:rowOff>61345</xdr:rowOff>
    </xdr:from>
    <xdr:to>
      <xdr:col>6</xdr:col>
      <xdr:colOff>1974879</xdr:colOff>
      <xdr:row>34</xdr:row>
      <xdr:rowOff>318519</xdr:rowOff>
    </xdr:to>
    <xdr:sp macro="" textlink="">
      <xdr:nvSpPr>
        <xdr:cNvPr id="20" name="Овал 19"/>
        <xdr:cNvSpPr/>
      </xdr:nvSpPr>
      <xdr:spPr>
        <a:xfrm>
          <a:off x="10311372" y="16169178"/>
          <a:ext cx="257174" cy="257174"/>
        </a:xfrm>
        <a:prstGeom prst="ellipse">
          <a:avLst/>
        </a:prstGeom>
        <a:solidFill>
          <a:srgbClr val="E329C0"/>
        </a:solidFill>
        <a:ln>
          <a:solidFill>
            <a:srgbClr val="A315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9</a:t>
          </a:r>
        </a:p>
      </xdr:txBody>
    </xdr:sp>
    <xdr:clientData/>
  </xdr:twoCellAnchor>
  <xdr:twoCellAnchor>
    <xdr:from>
      <xdr:col>4</xdr:col>
      <xdr:colOff>351357</xdr:colOff>
      <xdr:row>33</xdr:row>
      <xdr:rowOff>423333</xdr:rowOff>
    </xdr:from>
    <xdr:to>
      <xdr:col>4</xdr:col>
      <xdr:colOff>608531</xdr:colOff>
      <xdr:row>33</xdr:row>
      <xdr:rowOff>680507</xdr:rowOff>
    </xdr:to>
    <xdr:sp macro="" textlink="">
      <xdr:nvSpPr>
        <xdr:cNvPr id="24" name="Овал 23"/>
        <xdr:cNvSpPr/>
      </xdr:nvSpPr>
      <xdr:spPr>
        <a:xfrm>
          <a:off x="4203690" y="14171083"/>
          <a:ext cx="257174" cy="257174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2</a:t>
          </a:r>
        </a:p>
      </xdr:txBody>
    </xdr:sp>
    <xdr:clientData/>
  </xdr:twoCellAnchor>
  <xdr:twoCellAnchor>
    <xdr:from>
      <xdr:col>4</xdr:col>
      <xdr:colOff>334428</xdr:colOff>
      <xdr:row>33</xdr:row>
      <xdr:rowOff>1856312</xdr:rowOff>
    </xdr:from>
    <xdr:to>
      <xdr:col>4</xdr:col>
      <xdr:colOff>591602</xdr:colOff>
      <xdr:row>33</xdr:row>
      <xdr:rowOff>2113486</xdr:rowOff>
    </xdr:to>
    <xdr:sp macro="" textlink="">
      <xdr:nvSpPr>
        <xdr:cNvPr id="25" name="Овал 24"/>
        <xdr:cNvSpPr/>
      </xdr:nvSpPr>
      <xdr:spPr>
        <a:xfrm>
          <a:off x="4186761" y="15836895"/>
          <a:ext cx="257174" cy="257174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3</a:t>
          </a:r>
        </a:p>
      </xdr:txBody>
    </xdr:sp>
    <xdr:clientData/>
  </xdr:twoCellAnchor>
  <xdr:twoCellAnchor>
    <xdr:from>
      <xdr:col>4</xdr:col>
      <xdr:colOff>582084</xdr:colOff>
      <xdr:row>33</xdr:row>
      <xdr:rowOff>886873</xdr:rowOff>
    </xdr:from>
    <xdr:to>
      <xdr:col>4</xdr:col>
      <xdr:colOff>839258</xdr:colOff>
      <xdr:row>33</xdr:row>
      <xdr:rowOff>1144047</xdr:rowOff>
    </xdr:to>
    <xdr:sp macro="" textlink="">
      <xdr:nvSpPr>
        <xdr:cNvPr id="26" name="Овал 25"/>
        <xdr:cNvSpPr/>
      </xdr:nvSpPr>
      <xdr:spPr>
        <a:xfrm>
          <a:off x="4434417" y="14634623"/>
          <a:ext cx="257174" cy="257174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4</a:t>
          </a:r>
        </a:p>
      </xdr:txBody>
    </xdr:sp>
    <xdr:clientData/>
  </xdr:twoCellAnchor>
  <xdr:twoCellAnchor>
    <xdr:from>
      <xdr:col>4</xdr:col>
      <xdr:colOff>1661584</xdr:colOff>
      <xdr:row>33</xdr:row>
      <xdr:rowOff>550334</xdr:rowOff>
    </xdr:from>
    <xdr:to>
      <xdr:col>4</xdr:col>
      <xdr:colOff>1954746</xdr:colOff>
      <xdr:row>33</xdr:row>
      <xdr:rowOff>820192</xdr:rowOff>
    </xdr:to>
    <xdr:sp macro="" textlink="">
      <xdr:nvSpPr>
        <xdr:cNvPr id="27" name="Овал 26"/>
        <xdr:cNvSpPr/>
      </xdr:nvSpPr>
      <xdr:spPr>
        <a:xfrm>
          <a:off x="5513917" y="14530917"/>
          <a:ext cx="293162" cy="269858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5</a:t>
          </a:r>
        </a:p>
      </xdr:txBody>
    </xdr:sp>
    <xdr:clientData/>
  </xdr:twoCellAnchor>
  <xdr:twoCellAnchor>
    <xdr:from>
      <xdr:col>4</xdr:col>
      <xdr:colOff>1087977</xdr:colOff>
      <xdr:row>33</xdr:row>
      <xdr:rowOff>366164</xdr:rowOff>
    </xdr:from>
    <xdr:to>
      <xdr:col>4</xdr:col>
      <xdr:colOff>1345151</xdr:colOff>
      <xdr:row>33</xdr:row>
      <xdr:rowOff>623338</xdr:rowOff>
    </xdr:to>
    <xdr:sp macro="" textlink="">
      <xdr:nvSpPr>
        <xdr:cNvPr id="28" name="Овал 27"/>
        <xdr:cNvSpPr/>
      </xdr:nvSpPr>
      <xdr:spPr>
        <a:xfrm>
          <a:off x="4940310" y="14346747"/>
          <a:ext cx="257174" cy="257174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1250964</xdr:colOff>
      <xdr:row>33</xdr:row>
      <xdr:rowOff>1799143</xdr:rowOff>
    </xdr:from>
    <xdr:to>
      <xdr:col>4</xdr:col>
      <xdr:colOff>1508138</xdr:colOff>
      <xdr:row>33</xdr:row>
      <xdr:rowOff>2056317</xdr:rowOff>
    </xdr:to>
    <xdr:sp macro="" textlink="">
      <xdr:nvSpPr>
        <xdr:cNvPr id="29" name="Овал 28"/>
        <xdr:cNvSpPr/>
      </xdr:nvSpPr>
      <xdr:spPr>
        <a:xfrm>
          <a:off x="5103297" y="15546893"/>
          <a:ext cx="257174" cy="257174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7</a:t>
          </a:r>
        </a:p>
      </xdr:txBody>
    </xdr:sp>
    <xdr:clientData/>
  </xdr:twoCellAnchor>
  <xdr:twoCellAnchor>
    <xdr:from>
      <xdr:col>4</xdr:col>
      <xdr:colOff>2048953</xdr:colOff>
      <xdr:row>33</xdr:row>
      <xdr:rowOff>1602288</xdr:rowOff>
    </xdr:from>
    <xdr:to>
      <xdr:col>4</xdr:col>
      <xdr:colOff>2306127</xdr:colOff>
      <xdr:row>33</xdr:row>
      <xdr:rowOff>1859462</xdr:rowOff>
    </xdr:to>
    <xdr:sp macro="" textlink="">
      <xdr:nvSpPr>
        <xdr:cNvPr id="30" name="Овал 29"/>
        <xdr:cNvSpPr/>
      </xdr:nvSpPr>
      <xdr:spPr>
        <a:xfrm>
          <a:off x="5901286" y="15582871"/>
          <a:ext cx="257174" cy="257174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8</a:t>
          </a:r>
        </a:p>
      </xdr:txBody>
    </xdr:sp>
    <xdr:clientData/>
  </xdr:twoCellAnchor>
  <xdr:twoCellAnchor>
    <xdr:from>
      <xdr:col>4</xdr:col>
      <xdr:colOff>1132436</xdr:colOff>
      <xdr:row>33</xdr:row>
      <xdr:rowOff>1204344</xdr:rowOff>
    </xdr:from>
    <xdr:to>
      <xdr:col>4</xdr:col>
      <xdr:colOff>1389610</xdr:colOff>
      <xdr:row>33</xdr:row>
      <xdr:rowOff>1461518</xdr:rowOff>
    </xdr:to>
    <xdr:sp macro="" textlink="">
      <xdr:nvSpPr>
        <xdr:cNvPr id="31" name="Овал 30"/>
        <xdr:cNvSpPr/>
      </xdr:nvSpPr>
      <xdr:spPr>
        <a:xfrm>
          <a:off x="4984769" y="14952094"/>
          <a:ext cx="257174" cy="257174"/>
        </a:xfrm>
        <a:prstGeom prst="ellipse">
          <a:avLst/>
        </a:prstGeom>
        <a:solidFill>
          <a:srgbClr val="E329C0"/>
        </a:solidFill>
        <a:ln>
          <a:solidFill>
            <a:srgbClr val="A315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9</a:t>
          </a:r>
        </a:p>
      </xdr:txBody>
    </xdr:sp>
    <xdr:clientData/>
  </xdr:twoCellAnchor>
  <xdr:twoCellAnchor>
    <xdr:from>
      <xdr:col>4</xdr:col>
      <xdr:colOff>1883834</xdr:colOff>
      <xdr:row>33</xdr:row>
      <xdr:rowOff>857251</xdr:rowOff>
    </xdr:from>
    <xdr:to>
      <xdr:col>5</xdr:col>
      <xdr:colOff>635000</xdr:colOff>
      <xdr:row>33</xdr:row>
      <xdr:rowOff>1153584</xdr:rowOff>
    </xdr:to>
    <xdr:sp macro="" textlink="">
      <xdr:nvSpPr>
        <xdr:cNvPr id="3" name="Стрелка вправо 2"/>
        <xdr:cNvSpPr/>
      </xdr:nvSpPr>
      <xdr:spPr>
        <a:xfrm>
          <a:off x="5736167" y="14605001"/>
          <a:ext cx="1121833" cy="29633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1034142</xdr:colOff>
      <xdr:row>1</xdr:row>
      <xdr:rowOff>122465</xdr:rowOff>
    </xdr:from>
    <xdr:to>
      <xdr:col>7</xdr:col>
      <xdr:colOff>3737881</xdr:colOff>
      <xdr:row>24</xdr:row>
      <xdr:rowOff>8165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9392" y="312965"/>
          <a:ext cx="11323864" cy="828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421822</xdr:colOff>
      <xdr:row>12</xdr:row>
      <xdr:rowOff>598714</xdr:rowOff>
    </xdr:from>
    <xdr:to>
      <xdr:col>4</xdr:col>
      <xdr:colOff>830036</xdr:colOff>
      <xdr:row>12</xdr:row>
      <xdr:rowOff>612322</xdr:rowOff>
    </xdr:to>
    <xdr:cxnSp macro="">
      <xdr:nvCxnSpPr>
        <xdr:cNvPr id="4" name="Прямая со стрелкой 3"/>
        <xdr:cNvCxnSpPr/>
      </xdr:nvCxnSpPr>
      <xdr:spPr>
        <a:xfrm flipV="1">
          <a:off x="7034893" y="3469821"/>
          <a:ext cx="5320393" cy="1360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547687</xdr:colOff>
      <xdr:row>2</xdr:row>
      <xdr:rowOff>0</xdr:rowOff>
    </xdr:from>
    <xdr:to>
      <xdr:col>20</xdr:col>
      <xdr:colOff>376237</xdr:colOff>
      <xdr:row>22</xdr:row>
      <xdr:rowOff>290512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1125" y="381000"/>
          <a:ext cx="10877550" cy="790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39</xdr:row>
      <xdr:rowOff>123825</xdr:rowOff>
    </xdr:from>
    <xdr:to>
      <xdr:col>4</xdr:col>
      <xdr:colOff>1157287</xdr:colOff>
      <xdr:row>61</xdr:row>
      <xdr:rowOff>151600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3239750"/>
          <a:ext cx="10058400" cy="4218775"/>
        </a:xfrm>
        <a:prstGeom prst="rect">
          <a:avLst/>
        </a:prstGeom>
      </xdr:spPr>
    </xdr:pic>
    <xdr:clientData/>
  </xdr:twoCellAnchor>
  <xdr:twoCellAnchor>
    <xdr:from>
      <xdr:col>4</xdr:col>
      <xdr:colOff>428624</xdr:colOff>
      <xdr:row>72</xdr:row>
      <xdr:rowOff>190500</xdr:rowOff>
    </xdr:from>
    <xdr:to>
      <xdr:col>4</xdr:col>
      <xdr:colOff>1083468</xdr:colOff>
      <xdr:row>72</xdr:row>
      <xdr:rowOff>845344</xdr:rowOff>
    </xdr:to>
    <xdr:sp macro="" textlink="">
      <xdr:nvSpPr>
        <xdr:cNvPr id="5" name="Овал 4"/>
        <xdr:cNvSpPr/>
      </xdr:nvSpPr>
      <xdr:spPr>
        <a:xfrm>
          <a:off x="9786937" y="19633406"/>
          <a:ext cx="654844" cy="654844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/>
            <a:t>1</a:t>
          </a:r>
        </a:p>
      </xdr:txBody>
    </xdr:sp>
    <xdr:clientData/>
  </xdr:twoCellAnchor>
  <xdr:twoCellAnchor>
    <xdr:from>
      <xdr:col>4</xdr:col>
      <xdr:colOff>214312</xdr:colOff>
      <xdr:row>73</xdr:row>
      <xdr:rowOff>130969</xdr:rowOff>
    </xdr:from>
    <xdr:to>
      <xdr:col>4</xdr:col>
      <xdr:colOff>738187</xdr:colOff>
      <xdr:row>73</xdr:row>
      <xdr:rowOff>654844</xdr:rowOff>
    </xdr:to>
    <xdr:sp macro="" textlink="">
      <xdr:nvSpPr>
        <xdr:cNvPr id="7" name="Овал 6"/>
        <xdr:cNvSpPr/>
      </xdr:nvSpPr>
      <xdr:spPr>
        <a:xfrm>
          <a:off x="9572625" y="21550313"/>
          <a:ext cx="523875" cy="52387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2</a:t>
          </a:r>
        </a:p>
      </xdr:txBody>
    </xdr:sp>
    <xdr:clientData/>
  </xdr:twoCellAnchor>
  <xdr:twoCellAnchor>
    <xdr:from>
      <xdr:col>4</xdr:col>
      <xdr:colOff>226219</xdr:colOff>
      <xdr:row>73</xdr:row>
      <xdr:rowOff>1381125</xdr:rowOff>
    </xdr:from>
    <xdr:to>
      <xdr:col>4</xdr:col>
      <xdr:colOff>750094</xdr:colOff>
      <xdr:row>73</xdr:row>
      <xdr:rowOff>1905000</xdr:rowOff>
    </xdr:to>
    <xdr:sp macro="" textlink="">
      <xdr:nvSpPr>
        <xdr:cNvPr id="8" name="Овал 7"/>
        <xdr:cNvSpPr/>
      </xdr:nvSpPr>
      <xdr:spPr>
        <a:xfrm>
          <a:off x="9584532" y="22800469"/>
          <a:ext cx="523875" cy="52387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5</a:t>
          </a:r>
        </a:p>
      </xdr:txBody>
    </xdr:sp>
    <xdr:clientData/>
  </xdr:twoCellAnchor>
  <xdr:twoCellAnchor>
    <xdr:from>
      <xdr:col>4</xdr:col>
      <xdr:colOff>297655</xdr:colOff>
      <xdr:row>74</xdr:row>
      <xdr:rowOff>904875</xdr:rowOff>
    </xdr:from>
    <xdr:to>
      <xdr:col>4</xdr:col>
      <xdr:colOff>750093</xdr:colOff>
      <xdr:row>74</xdr:row>
      <xdr:rowOff>1357313</xdr:rowOff>
    </xdr:to>
    <xdr:sp macro="" textlink="">
      <xdr:nvSpPr>
        <xdr:cNvPr id="9" name="Овал 8"/>
        <xdr:cNvSpPr/>
      </xdr:nvSpPr>
      <xdr:spPr>
        <a:xfrm>
          <a:off x="9655968" y="24300656"/>
          <a:ext cx="452438" cy="45243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4</a:t>
          </a:r>
        </a:p>
      </xdr:txBody>
    </xdr:sp>
    <xdr:clientData/>
  </xdr:twoCellAnchor>
  <xdr:twoCellAnchor>
    <xdr:from>
      <xdr:col>3</xdr:col>
      <xdr:colOff>592930</xdr:colOff>
      <xdr:row>74</xdr:row>
      <xdr:rowOff>914400</xdr:rowOff>
    </xdr:from>
    <xdr:to>
      <xdr:col>3</xdr:col>
      <xdr:colOff>1045368</xdr:colOff>
      <xdr:row>74</xdr:row>
      <xdr:rowOff>1366838</xdr:rowOff>
    </xdr:to>
    <xdr:sp macro="" textlink="">
      <xdr:nvSpPr>
        <xdr:cNvPr id="11" name="Овал 10"/>
        <xdr:cNvSpPr/>
      </xdr:nvSpPr>
      <xdr:spPr>
        <a:xfrm>
          <a:off x="7296149" y="24310181"/>
          <a:ext cx="452438" cy="45243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3</a:t>
          </a:r>
        </a:p>
      </xdr:txBody>
    </xdr:sp>
    <xdr:clientData/>
  </xdr:twoCellAnchor>
  <xdr:oneCellAnchor>
    <xdr:from>
      <xdr:col>1</xdr:col>
      <xdr:colOff>1479874</xdr:colOff>
      <xdr:row>72</xdr:row>
      <xdr:rowOff>1112151</xdr:rowOff>
    </xdr:from>
    <xdr:ext cx="593304" cy="3687228"/>
    <xdr:sp macro="" textlink="">
      <xdr:nvSpPr>
        <xdr:cNvPr id="12" name="TextBox 11"/>
        <xdr:cNvSpPr txBox="1"/>
      </xdr:nvSpPr>
      <xdr:spPr>
        <a:xfrm rot="16200000">
          <a:off x="1538555" y="22130934"/>
          <a:ext cx="3687228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3200" b="1"/>
            <a:t>Привлекательность</a:t>
          </a:r>
        </a:p>
      </xdr:txBody>
    </xdr:sp>
    <xdr:clientData/>
  </xdr:oneCellAnchor>
  <xdr:oneCellAnchor>
    <xdr:from>
      <xdr:col>2</xdr:col>
      <xdr:colOff>2045422</xdr:colOff>
      <xdr:row>75</xdr:row>
      <xdr:rowOff>180916</xdr:rowOff>
    </xdr:from>
    <xdr:ext cx="4298613" cy="593304"/>
    <xdr:sp macro="" textlink="">
      <xdr:nvSpPr>
        <xdr:cNvPr id="13" name="TextBox 12"/>
        <xdr:cNvSpPr txBox="1"/>
      </xdr:nvSpPr>
      <xdr:spPr>
        <a:xfrm>
          <a:off x="6113958" y="25612666"/>
          <a:ext cx="429861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3200" b="1"/>
            <a:t>Конкурентная позиция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131885</xdr:rowOff>
    </xdr:from>
    <xdr:to>
      <xdr:col>2</xdr:col>
      <xdr:colOff>359019</xdr:colOff>
      <xdr:row>18</xdr:row>
      <xdr:rowOff>66675</xdr:rowOff>
    </xdr:to>
    <xdr:cxnSp macro="">
      <xdr:nvCxnSpPr>
        <xdr:cNvPr id="3" name="Прямая со стрелкой 2"/>
        <xdr:cNvCxnSpPr/>
      </xdr:nvCxnSpPr>
      <xdr:spPr>
        <a:xfrm flipV="1">
          <a:off x="1568694" y="1465385"/>
          <a:ext cx="6594" cy="203029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345098</xdr:colOff>
      <xdr:row>18</xdr:row>
      <xdr:rowOff>59349</xdr:rowOff>
    </xdr:from>
    <xdr:to>
      <xdr:col>8</xdr:col>
      <xdr:colOff>0</xdr:colOff>
      <xdr:row>18</xdr:row>
      <xdr:rowOff>65942</xdr:rowOff>
    </xdr:to>
    <xdr:cxnSp macro="">
      <xdr:nvCxnSpPr>
        <xdr:cNvPr id="5" name="Прямая со стрелкой 4"/>
        <xdr:cNvCxnSpPr/>
      </xdr:nvCxnSpPr>
      <xdr:spPr>
        <a:xfrm>
          <a:off x="1561367" y="3488349"/>
          <a:ext cx="3303710" cy="659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359019</xdr:colOff>
      <xdr:row>7</xdr:row>
      <xdr:rowOff>183173</xdr:rowOff>
    </xdr:from>
    <xdr:ext cx="579710" cy="311496"/>
    <xdr:sp macro="" textlink="">
      <xdr:nvSpPr>
        <xdr:cNvPr id="11" name="TextBox 10"/>
        <xdr:cNvSpPr txBox="1"/>
      </xdr:nvSpPr>
      <xdr:spPr>
        <a:xfrm>
          <a:off x="967154" y="1516673"/>
          <a:ext cx="5797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 b="1"/>
            <a:t>Цена</a:t>
          </a:r>
        </a:p>
      </xdr:txBody>
    </xdr:sp>
    <xdr:clientData/>
  </xdr:oneCellAnchor>
  <xdr:oneCellAnchor>
    <xdr:from>
      <xdr:col>6</xdr:col>
      <xdr:colOff>293076</xdr:colOff>
      <xdr:row>18</xdr:row>
      <xdr:rowOff>131885</xdr:rowOff>
    </xdr:from>
    <xdr:ext cx="805605" cy="311496"/>
    <xdr:sp macro="" textlink="">
      <xdr:nvSpPr>
        <xdr:cNvPr id="12" name="TextBox 11"/>
        <xdr:cNvSpPr txBox="1"/>
      </xdr:nvSpPr>
      <xdr:spPr>
        <a:xfrm>
          <a:off x="3941884" y="3560885"/>
          <a:ext cx="80560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 b="1"/>
            <a:t>Выгоды</a:t>
          </a:r>
        </a:p>
      </xdr:txBody>
    </xdr:sp>
    <xdr:clientData/>
  </xdr:oneCellAnchor>
  <xdr:twoCellAnchor>
    <xdr:from>
      <xdr:col>3</xdr:col>
      <xdr:colOff>146537</xdr:colOff>
      <xdr:row>14</xdr:row>
      <xdr:rowOff>36635</xdr:rowOff>
    </xdr:from>
    <xdr:to>
      <xdr:col>4</xdr:col>
      <xdr:colOff>373673</xdr:colOff>
      <xdr:row>16</xdr:row>
      <xdr:rowOff>146539</xdr:rowOff>
    </xdr:to>
    <xdr:sp macro="" textlink="">
      <xdr:nvSpPr>
        <xdr:cNvPr id="13" name="Скругленный прямоугольник 12"/>
        <xdr:cNvSpPr/>
      </xdr:nvSpPr>
      <xdr:spPr>
        <a:xfrm>
          <a:off x="1970941" y="2703635"/>
          <a:ext cx="835270" cy="490904"/>
        </a:xfrm>
        <a:prstGeom prst="round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Сегмент 1</a:t>
          </a:r>
        </a:p>
        <a:p>
          <a:pPr algn="ctr"/>
          <a:r>
            <a:rPr lang="ru-RU" sz="1100"/>
            <a:t>Сегмент 2</a:t>
          </a:r>
        </a:p>
      </xdr:txBody>
    </xdr:sp>
    <xdr:clientData/>
  </xdr:twoCellAnchor>
  <xdr:twoCellAnchor>
    <xdr:from>
      <xdr:col>5</xdr:col>
      <xdr:colOff>285750</xdr:colOff>
      <xdr:row>11</xdr:row>
      <xdr:rowOff>131885</xdr:rowOff>
    </xdr:from>
    <xdr:to>
      <xdr:col>6</xdr:col>
      <xdr:colOff>512885</xdr:colOff>
      <xdr:row>13</xdr:row>
      <xdr:rowOff>51289</xdr:rowOff>
    </xdr:to>
    <xdr:sp macro="" textlink="">
      <xdr:nvSpPr>
        <xdr:cNvPr id="14" name="Скругленный прямоугольник 13"/>
        <xdr:cNvSpPr/>
      </xdr:nvSpPr>
      <xdr:spPr>
        <a:xfrm>
          <a:off x="3326423" y="2227385"/>
          <a:ext cx="835270" cy="300404"/>
        </a:xfrm>
        <a:prstGeom prst="round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Сегмент 5</a:t>
          </a:r>
        </a:p>
      </xdr:txBody>
    </xdr:sp>
    <xdr:clientData/>
  </xdr:twoCellAnchor>
  <xdr:twoCellAnchor>
    <xdr:from>
      <xdr:col>2</xdr:col>
      <xdr:colOff>355369</xdr:colOff>
      <xdr:row>13</xdr:row>
      <xdr:rowOff>117231</xdr:rowOff>
    </xdr:from>
    <xdr:to>
      <xdr:col>7</xdr:col>
      <xdr:colOff>249165</xdr:colOff>
      <xdr:row>18</xdr:row>
      <xdr:rowOff>73269</xdr:rowOff>
    </xdr:to>
    <xdr:sp macro="" textlink="">
      <xdr:nvSpPr>
        <xdr:cNvPr id="17" name="Полилиния 16"/>
        <xdr:cNvSpPr/>
      </xdr:nvSpPr>
      <xdr:spPr>
        <a:xfrm>
          <a:off x="1571638" y="2593731"/>
          <a:ext cx="2934469" cy="908538"/>
        </a:xfrm>
        <a:custGeom>
          <a:avLst/>
          <a:gdLst>
            <a:gd name="connsiteX0" fmla="*/ 18304 w 2934469"/>
            <a:gd name="connsiteY0" fmla="*/ 747346 h 908538"/>
            <a:gd name="connsiteX1" fmla="*/ 18304 w 2934469"/>
            <a:gd name="connsiteY1" fmla="*/ 747346 h 908538"/>
            <a:gd name="connsiteX2" fmla="*/ 84247 w 2934469"/>
            <a:gd name="connsiteY2" fmla="*/ 732692 h 908538"/>
            <a:gd name="connsiteX3" fmla="*/ 201477 w 2934469"/>
            <a:gd name="connsiteY3" fmla="*/ 725365 h 908538"/>
            <a:gd name="connsiteX4" fmla="*/ 260093 w 2934469"/>
            <a:gd name="connsiteY4" fmla="*/ 718038 h 908538"/>
            <a:gd name="connsiteX5" fmla="*/ 362670 w 2934469"/>
            <a:gd name="connsiteY5" fmla="*/ 725365 h 908538"/>
            <a:gd name="connsiteX6" fmla="*/ 413958 w 2934469"/>
            <a:gd name="connsiteY6" fmla="*/ 732692 h 908538"/>
            <a:gd name="connsiteX7" fmla="*/ 494554 w 2934469"/>
            <a:gd name="connsiteY7" fmla="*/ 725365 h 908538"/>
            <a:gd name="connsiteX8" fmla="*/ 604458 w 2934469"/>
            <a:gd name="connsiteY8" fmla="*/ 740019 h 908538"/>
            <a:gd name="connsiteX9" fmla="*/ 663074 w 2934469"/>
            <a:gd name="connsiteY9" fmla="*/ 747346 h 908538"/>
            <a:gd name="connsiteX10" fmla="*/ 692381 w 2934469"/>
            <a:gd name="connsiteY10" fmla="*/ 725365 h 908538"/>
            <a:gd name="connsiteX11" fmla="*/ 707035 w 2934469"/>
            <a:gd name="connsiteY11" fmla="*/ 703384 h 908538"/>
            <a:gd name="connsiteX12" fmla="*/ 780304 w 2934469"/>
            <a:gd name="connsiteY12" fmla="*/ 718038 h 908538"/>
            <a:gd name="connsiteX13" fmla="*/ 1007439 w 2934469"/>
            <a:gd name="connsiteY13" fmla="*/ 710711 h 908538"/>
            <a:gd name="connsiteX14" fmla="*/ 1058727 w 2934469"/>
            <a:gd name="connsiteY14" fmla="*/ 696057 h 908538"/>
            <a:gd name="connsiteX15" fmla="*/ 1117343 w 2934469"/>
            <a:gd name="connsiteY15" fmla="*/ 688731 h 908538"/>
            <a:gd name="connsiteX16" fmla="*/ 1146650 w 2934469"/>
            <a:gd name="connsiteY16" fmla="*/ 666750 h 908538"/>
            <a:gd name="connsiteX17" fmla="*/ 1161304 w 2934469"/>
            <a:gd name="connsiteY17" fmla="*/ 644769 h 908538"/>
            <a:gd name="connsiteX18" fmla="*/ 1190612 w 2934469"/>
            <a:gd name="connsiteY18" fmla="*/ 630115 h 908538"/>
            <a:gd name="connsiteX19" fmla="*/ 1249227 w 2934469"/>
            <a:gd name="connsiteY19" fmla="*/ 615461 h 908538"/>
            <a:gd name="connsiteX20" fmla="*/ 1307843 w 2934469"/>
            <a:gd name="connsiteY20" fmla="*/ 608134 h 908538"/>
            <a:gd name="connsiteX21" fmla="*/ 1329824 w 2934469"/>
            <a:gd name="connsiteY21" fmla="*/ 600807 h 908538"/>
            <a:gd name="connsiteX22" fmla="*/ 1373785 w 2934469"/>
            <a:gd name="connsiteY22" fmla="*/ 593481 h 908538"/>
            <a:gd name="connsiteX23" fmla="*/ 1403093 w 2934469"/>
            <a:gd name="connsiteY23" fmla="*/ 578827 h 908538"/>
            <a:gd name="connsiteX24" fmla="*/ 1432400 w 2934469"/>
            <a:gd name="connsiteY24" fmla="*/ 571500 h 908538"/>
            <a:gd name="connsiteX25" fmla="*/ 1483689 w 2934469"/>
            <a:gd name="connsiteY25" fmla="*/ 542192 h 908538"/>
            <a:gd name="connsiteX26" fmla="*/ 1520324 w 2934469"/>
            <a:gd name="connsiteY26" fmla="*/ 527538 h 908538"/>
            <a:gd name="connsiteX27" fmla="*/ 1549631 w 2934469"/>
            <a:gd name="connsiteY27" fmla="*/ 512884 h 908538"/>
            <a:gd name="connsiteX28" fmla="*/ 1615574 w 2934469"/>
            <a:gd name="connsiteY28" fmla="*/ 490904 h 908538"/>
            <a:gd name="connsiteX29" fmla="*/ 1630227 w 2934469"/>
            <a:gd name="connsiteY29" fmla="*/ 454269 h 908538"/>
            <a:gd name="connsiteX30" fmla="*/ 1798747 w 2934469"/>
            <a:gd name="connsiteY30" fmla="*/ 446942 h 908538"/>
            <a:gd name="connsiteX31" fmla="*/ 1842708 w 2934469"/>
            <a:gd name="connsiteY31" fmla="*/ 439615 h 908538"/>
            <a:gd name="connsiteX32" fmla="*/ 1864689 w 2934469"/>
            <a:gd name="connsiteY32" fmla="*/ 424961 h 908538"/>
            <a:gd name="connsiteX33" fmla="*/ 1908650 w 2934469"/>
            <a:gd name="connsiteY33" fmla="*/ 381000 h 908538"/>
            <a:gd name="connsiteX34" fmla="*/ 1974593 w 2934469"/>
            <a:gd name="connsiteY34" fmla="*/ 359019 h 908538"/>
            <a:gd name="connsiteX35" fmla="*/ 2018554 w 2934469"/>
            <a:gd name="connsiteY35" fmla="*/ 344365 h 908538"/>
            <a:gd name="connsiteX36" fmla="*/ 2047862 w 2934469"/>
            <a:gd name="connsiteY36" fmla="*/ 337038 h 908538"/>
            <a:gd name="connsiteX37" fmla="*/ 2069843 w 2934469"/>
            <a:gd name="connsiteY37" fmla="*/ 329711 h 908538"/>
            <a:gd name="connsiteX38" fmla="*/ 2113804 w 2934469"/>
            <a:gd name="connsiteY38" fmla="*/ 322384 h 908538"/>
            <a:gd name="connsiteX39" fmla="*/ 2150439 w 2934469"/>
            <a:gd name="connsiteY39" fmla="*/ 315057 h 908538"/>
            <a:gd name="connsiteX40" fmla="*/ 2253016 w 2934469"/>
            <a:gd name="connsiteY40" fmla="*/ 307731 h 908538"/>
            <a:gd name="connsiteX41" fmla="*/ 2289650 w 2934469"/>
            <a:gd name="connsiteY41" fmla="*/ 300404 h 908538"/>
            <a:gd name="connsiteX42" fmla="*/ 2311631 w 2934469"/>
            <a:gd name="connsiteY42" fmla="*/ 285750 h 908538"/>
            <a:gd name="connsiteX43" fmla="*/ 2348266 w 2934469"/>
            <a:gd name="connsiteY43" fmla="*/ 271096 h 908538"/>
            <a:gd name="connsiteX44" fmla="*/ 2370247 w 2934469"/>
            <a:gd name="connsiteY44" fmla="*/ 263769 h 908538"/>
            <a:gd name="connsiteX45" fmla="*/ 2421535 w 2934469"/>
            <a:gd name="connsiteY45" fmla="*/ 249115 h 908538"/>
            <a:gd name="connsiteX46" fmla="*/ 2450843 w 2934469"/>
            <a:gd name="connsiteY46" fmla="*/ 234461 h 908538"/>
            <a:gd name="connsiteX47" fmla="*/ 2465497 w 2934469"/>
            <a:gd name="connsiteY47" fmla="*/ 212481 h 908538"/>
            <a:gd name="connsiteX48" fmla="*/ 2494804 w 2934469"/>
            <a:gd name="connsiteY48" fmla="*/ 190500 h 908538"/>
            <a:gd name="connsiteX49" fmla="*/ 2538766 w 2934469"/>
            <a:gd name="connsiteY49" fmla="*/ 161192 h 908538"/>
            <a:gd name="connsiteX50" fmla="*/ 2597381 w 2934469"/>
            <a:gd name="connsiteY50" fmla="*/ 146538 h 908538"/>
            <a:gd name="connsiteX51" fmla="*/ 2626689 w 2934469"/>
            <a:gd name="connsiteY51" fmla="*/ 139211 h 908538"/>
            <a:gd name="connsiteX52" fmla="*/ 2670650 w 2934469"/>
            <a:gd name="connsiteY52" fmla="*/ 131884 h 908538"/>
            <a:gd name="connsiteX53" fmla="*/ 2736593 w 2934469"/>
            <a:gd name="connsiteY53" fmla="*/ 109904 h 908538"/>
            <a:gd name="connsiteX54" fmla="*/ 2780554 w 2934469"/>
            <a:gd name="connsiteY54" fmla="*/ 73269 h 908538"/>
            <a:gd name="connsiteX55" fmla="*/ 2802535 w 2934469"/>
            <a:gd name="connsiteY55" fmla="*/ 36634 h 908538"/>
            <a:gd name="connsiteX56" fmla="*/ 2817189 w 2934469"/>
            <a:gd name="connsiteY56" fmla="*/ 14654 h 908538"/>
            <a:gd name="connsiteX57" fmla="*/ 2839170 w 2934469"/>
            <a:gd name="connsiteY57" fmla="*/ 7327 h 908538"/>
            <a:gd name="connsiteX58" fmla="*/ 2912439 w 2934469"/>
            <a:gd name="connsiteY58" fmla="*/ 0 h 908538"/>
            <a:gd name="connsiteX59" fmla="*/ 2912439 w 2934469"/>
            <a:gd name="connsiteY59" fmla="*/ 373673 h 908538"/>
            <a:gd name="connsiteX60" fmla="*/ 2905112 w 2934469"/>
            <a:gd name="connsiteY60" fmla="*/ 549519 h 908538"/>
            <a:gd name="connsiteX61" fmla="*/ 2883131 w 2934469"/>
            <a:gd name="connsiteY61" fmla="*/ 556846 h 908538"/>
            <a:gd name="connsiteX62" fmla="*/ 2817189 w 2934469"/>
            <a:gd name="connsiteY62" fmla="*/ 586154 h 908538"/>
            <a:gd name="connsiteX63" fmla="*/ 2773227 w 2934469"/>
            <a:gd name="connsiteY63" fmla="*/ 593481 h 908538"/>
            <a:gd name="connsiteX64" fmla="*/ 2751247 w 2934469"/>
            <a:gd name="connsiteY64" fmla="*/ 600807 h 908538"/>
            <a:gd name="connsiteX65" fmla="*/ 2736593 w 2934469"/>
            <a:gd name="connsiteY65" fmla="*/ 622788 h 908538"/>
            <a:gd name="connsiteX66" fmla="*/ 2685304 w 2934469"/>
            <a:gd name="connsiteY66" fmla="*/ 659423 h 908538"/>
            <a:gd name="connsiteX67" fmla="*/ 2634016 w 2934469"/>
            <a:gd name="connsiteY67" fmla="*/ 681404 h 908538"/>
            <a:gd name="connsiteX68" fmla="*/ 2612035 w 2934469"/>
            <a:gd name="connsiteY68" fmla="*/ 696057 h 908538"/>
            <a:gd name="connsiteX69" fmla="*/ 2590054 w 2934469"/>
            <a:gd name="connsiteY69" fmla="*/ 703384 h 908538"/>
            <a:gd name="connsiteX70" fmla="*/ 2560747 w 2934469"/>
            <a:gd name="connsiteY70" fmla="*/ 718038 h 908538"/>
            <a:gd name="connsiteX71" fmla="*/ 2377574 w 2934469"/>
            <a:gd name="connsiteY71" fmla="*/ 725365 h 908538"/>
            <a:gd name="connsiteX72" fmla="*/ 2340939 w 2934469"/>
            <a:gd name="connsiteY72" fmla="*/ 732692 h 908538"/>
            <a:gd name="connsiteX73" fmla="*/ 2296977 w 2934469"/>
            <a:gd name="connsiteY73" fmla="*/ 747346 h 908538"/>
            <a:gd name="connsiteX74" fmla="*/ 2150439 w 2934469"/>
            <a:gd name="connsiteY74" fmla="*/ 754673 h 908538"/>
            <a:gd name="connsiteX75" fmla="*/ 2069843 w 2934469"/>
            <a:gd name="connsiteY75" fmla="*/ 798634 h 908538"/>
            <a:gd name="connsiteX76" fmla="*/ 2025881 w 2934469"/>
            <a:gd name="connsiteY76" fmla="*/ 835269 h 908538"/>
            <a:gd name="connsiteX77" fmla="*/ 1886670 w 2934469"/>
            <a:gd name="connsiteY77" fmla="*/ 849923 h 908538"/>
            <a:gd name="connsiteX78" fmla="*/ 1754785 w 2934469"/>
            <a:gd name="connsiteY78" fmla="*/ 857250 h 908538"/>
            <a:gd name="connsiteX79" fmla="*/ 1666862 w 2934469"/>
            <a:gd name="connsiteY79" fmla="*/ 864577 h 908538"/>
            <a:gd name="connsiteX80" fmla="*/ 1600920 w 2934469"/>
            <a:gd name="connsiteY80" fmla="*/ 871904 h 908538"/>
            <a:gd name="connsiteX81" fmla="*/ 1476362 w 2934469"/>
            <a:gd name="connsiteY81" fmla="*/ 879231 h 908538"/>
            <a:gd name="connsiteX82" fmla="*/ 1439727 w 2934469"/>
            <a:gd name="connsiteY82" fmla="*/ 886557 h 908538"/>
            <a:gd name="connsiteX83" fmla="*/ 1417747 w 2934469"/>
            <a:gd name="connsiteY83" fmla="*/ 893884 h 908538"/>
            <a:gd name="connsiteX84" fmla="*/ 978131 w 2934469"/>
            <a:gd name="connsiteY84" fmla="*/ 886557 h 908538"/>
            <a:gd name="connsiteX85" fmla="*/ 816939 w 2934469"/>
            <a:gd name="connsiteY85" fmla="*/ 886557 h 908538"/>
            <a:gd name="connsiteX86" fmla="*/ 626439 w 2934469"/>
            <a:gd name="connsiteY86" fmla="*/ 893884 h 908538"/>
            <a:gd name="connsiteX87" fmla="*/ 457920 w 2934469"/>
            <a:gd name="connsiteY87" fmla="*/ 886557 h 908538"/>
            <a:gd name="connsiteX88" fmla="*/ 355343 w 2934469"/>
            <a:gd name="connsiteY88" fmla="*/ 893884 h 908538"/>
            <a:gd name="connsiteX89" fmla="*/ 333362 w 2934469"/>
            <a:gd name="connsiteY89" fmla="*/ 901211 h 908538"/>
            <a:gd name="connsiteX90" fmla="*/ 282074 w 2934469"/>
            <a:gd name="connsiteY90" fmla="*/ 908538 h 908538"/>
            <a:gd name="connsiteX91" fmla="*/ 194150 w 2934469"/>
            <a:gd name="connsiteY91" fmla="*/ 901211 h 908538"/>
            <a:gd name="connsiteX92" fmla="*/ 150189 w 2934469"/>
            <a:gd name="connsiteY92" fmla="*/ 893884 h 908538"/>
            <a:gd name="connsiteX93" fmla="*/ 47612 w 2934469"/>
            <a:gd name="connsiteY93" fmla="*/ 879231 h 908538"/>
            <a:gd name="connsiteX94" fmla="*/ 3650 w 2934469"/>
            <a:gd name="connsiteY94" fmla="*/ 871904 h 908538"/>
            <a:gd name="connsiteX95" fmla="*/ 18304 w 2934469"/>
            <a:gd name="connsiteY95" fmla="*/ 747346 h 908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</a:cxnLst>
          <a:rect l="l" t="t" r="r" b="b"/>
          <a:pathLst>
            <a:path w="2934469" h="908538">
              <a:moveTo>
                <a:pt x="18304" y="747346"/>
              </a:moveTo>
              <a:lnTo>
                <a:pt x="18304" y="747346"/>
              </a:lnTo>
              <a:cubicBezTo>
                <a:pt x="40285" y="742461"/>
                <a:pt x="61890" y="735375"/>
                <a:pt x="84247" y="732692"/>
              </a:cubicBezTo>
              <a:cubicBezTo>
                <a:pt x="123121" y="728027"/>
                <a:pt x="162459" y="728617"/>
                <a:pt x="201477" y="725365"/>
              </a:cubicBezTo>
              <a:cubicBezTo>
                <a:pt x="221100" y="723730"/>
                <a:pt x="240554" y="720480"/>
                <a:pt x="260093" y="718038"/>
              </a:cubicBezTo>
              <a:cubicBezTo>
                <a:pt x="294285" y="720480"/>
                <a:pt x="328545" y="722115"/>
                <a:pt x="362670" y="725365"/>
              </a:cubicBezTo>
              <a:cubicBezTo>
                <a:pt x="379862" y="727002"/>
                <a:pt x="396688" y="732692"/>
                <a:pt x="413958" y="732692"/>
              </a:cubicBezTo>
              <a:cubicBezTo>
                <a:pt x="440934" y="732692"/>
                <a:pt x="467689" y="727807"/>
                <a:pt x="494554" y="725365"/>
              </a:cubicBezTo>
              <a:cubicBezTo>
                <a:pt x="531189" y="730250"/>
                <a:pt x="568379" y="732001"/>
                <a:pt x="604458" y="740019"/>
              </a:cubicBezTo>
              <a:cubicBezTo>
                <a:pt x="670846" y="754772"/>
                <a:pt x="569657" y="766029"/>
                <a:pt x="663074" y="747346"/>
              </a:cubicBezTo>
              <a:cubicBezTo>
                <a:pt x="672843" y="740019"/>
                <a:pt x="683746" y="734000"/>
                <a:pt x="692381" y="725365"/>
              </a:cubicBezTo>
              <a:cubicBezTo>
                <a:pt x="698608" y="719138"/>
                <a:pt x="698492" y="705520"/>
                <a:pt x="707035" y="703384"/>
              </a:cubicBezTo>
              <a:cubicBezTo>
                <a:pt x="716018" y="701138"/>
                <a:pt x="767026" y="714718"/>
                <a:pt x="780304" y="718038"/>
              </a:cubicBezTo>
              <a:cubicBezTo>
                <a:pt x="856016" y="715596"/>
                <a:pt x="931811" y="715033"/>
                <a:pt x="1007439" y="710711"/>
              </a:cubicBezTo>
              <a:cubicBezTo>
                <a:pt x="1037289" y="709005"/>
                <a:pt x="1032524" y="700821"/>
                <a:pt x="1058727" y="696057"/>
              </a:cubicBezTo>
              <a:cubicBezTo>
                <a:pt x="1078100" y="692535"/>
                <a:pt x="1097804" y="691173"/>
                <a:pt x="1117343" y="688731"/>
              </a:cubicBezTo>
              <a:cubicBezTo>
                <a:pt x="1127112" y="681404"/>
                <a:pt x="1138015" y="675385"/>
                <a:pt x="1146650" y="666750"/>
              </a:cubicBezTo>
              <a:cubicBezTo>
                <a:pt x="1152877" y="660523"/>
                <a:pt x="1154539" y="650406"/>
                <a:pt x="1161304" y="644769"/>
              </a:cubicBezTo>
              <a:cubicBezTo>
                <a:pt x="1169695" y="637777"/>
                <a:pt x="1180573" y="634418"/>
                <a:pt x="1190612" y="630115"/>
              </a:cubicBezTo>
              <a:cubicBezTo>
                <a:pt x="1208085" y="622627"/>
                <a:pt x="1231338" y="618213"/>
                <a:pt x="1249227" y="615461"/>
              </a:cubicBezTo>
              <a:cubicBezTo>
                <a:pt x="1268689" y="612467"/>
                <a:pt x="1288304" y="610576"/>
                <a:pt x="1307843" y="608134"/>
              </a:cubicBezTo>
              <a:cubicBezTo>
                <a:pt x="1315170" y="605692"/>
                <a:pt x="1322285" y="602482"/>
                <a:pt x="1329824" y="600807"/>
              </a:cubicBezTo>
              <a:cubicBezTo>
                <a:pt x="1344326" y="597584"/>
                <a:pt x="1359556" y="597750"/>
                <a:pt x="1373785" y="593481"/>
              </a:cubicBezTo>
              <a:cubicBezTo>
                <a:pt x="1384247" y="590343"/>
                <a:pt x="1392866" y="582662"/>
                <a:pt x="1403093" y="578827"/>
              </a:cubicBezTo>
              <a:cubicBezTo>
                <a:pt x="1412522" y="575291"/>
                <a:pt x="1422631" y="573942"/>
                <a:pt x="1432400" y="571500"/>
              </a:cubicBezTo>
              <a:cubicBezTo>
                <a:pt x="1455974" y="555784"/>
                <a:pt x="1455801" y="554587"/>
                <a:pt x="1483689" y="542192"/>
              </a:cubicBezTo>
              <a:cubicBezTo>
                <a:pt x="1495708" y="536850"/>
                <a:pt x="1508305" y="532880"/>
                <a:pt x="1520324" y="527538"/>
              </a:cubicBezTo>
              <a:cubicBezTo>
                <a:pt x="1530305" y="523102"/>
                <a:pt x="1539437" y="516805"/>
                <a:pt x="1549631" y="512884"/>
              </a:cubicBezTo>
              <a:cubicBezTo>
                <a:pt x="1571257" y="504567"/>
                <a:pt x="1615574" y="490904"/>
                <a:pt x="1615574" y="490904"/>
              </a:cubicBezTo>
              <a:cubicBezTo>
                <a:pt x="1620458" y="478692"/>
                <a:pt x="1617438" y="457338"/>
                <a:pt x="1630227" y="454269"/>
              </a:cubicBezTo>
              <a:cubicBezTo>
                <a:pt x="1684901" y="441147"/>
                <a:pt x="1742654" y="450811"/>
                <a:pt x="1798747" y="446942"/>
              </a:cubicBezTo>
              <a:cubicBezTo>
                <a:pt x="1813568" y="445920"/>
                <a:pt x="1828054" y="442057"/>
                <a:pt x="1842708" y="439615"/>
              </a:cubicBezTo>
              <a:cubicBezTo>
                <a:pt x="1850035" y="434730"/>
                <a:pt x="1858107" y="430811"/>
                <a:pt x="1864689" y="424961"/>
              </a:cubicBezTo>
              <a:cubicBezTo>
                <a:pt x="1880178" y="411193"/>
                <a:pt x="1890114" y="390268"/>
                <a:pt x="1908650" y="381000"/>
              </a:cubicBezTo>
              <a:cubicBezTo>
                <a:pt x="1962385" y="354132"/>
                <a:pt x="1912096" y="376064"/>
                <a:pt x="1974593" y="359019"/>
              </a:cubicBezTo>
              <a:cubicBezTo>
                <a:pt x="1989495" y="354955"/>
                <a:pt x="2003569" y="348111"/>
                <a:pt x="2018554" y="344365"/>
              </a:cubicBezTo>
              <a:cubicBezTo>
                <a:pt x="2028323" y="341923"/>
                <a:pt x="2038179" y="339804"/>
                <a:pt x="2047862" y="337038"/>
              </a:cubicBezTo>
              <a:cubicBezTo>
                <a:pt x="2055288" y="334916"/>
                <a:pt x="2062304" y="331386"/>
                <a:pt x="2069843" y="329711"/>
              </a:cubicBezTo>
              <a:cubicBezTo>
                <a:pt x="2084345" y="326488"/>
                <a:pt x="2099188" y="325042"/>
                <a:pt x="2113804" y="322384"/>
              </a:cubicBezTo>
              <a:cubicBezTo>
                <a:pt x="2126057" y="320156"/>
                <a:pt x="2138054" y="316361"/>
                <a:pt x="2150439" y="315057"/>
              </a:cubicBezTo>
              <a:cubicBezTo>
                <a:pt x="2184530" y="311469"/>
                <a:pt x="2218824" y="310173"/>
                <a:pt x="2253016" y="307731"/>
              </a:cubicBezTo>
              <a:cubicBezTo>
                <a:pt x="2265227" y="305289"/>
                <a:pt x="2277990" y="304777"/>
                <a:pt x="2289650" y="300404"/>
              </a:cubicBezTo>
              <a:cubicBezTo>
                <a:pt x="2297895" y="297312"/>
                <a:pt x="2303755" y="289688"/>
                <a:pt x="2311631" y="285750"/>
              </a:cubicBezTo>
              <a:cubicBezTo>
                <a:pt x="2323395" y="279868"/>
                <a:pt x="2335951" y="275714"/>
                <a:pt x="2348266" y="271096"/>
              </a:cubicBezTo>
              <a:cubicBezTo>
                <a:pt x="2355498" y="268384"/>
                <a:pt x="2362821" y="265891"/>
                <a:pt x="2370247" y="263769"/>
              </a:cubicBezTo>
              <a:cubicBezTo>
                <a:pt x="2388836" y="258458"/>
                <a:pt x="2403969" y="256643"/>
                <a:pt x="2421535" y="249115"/>
              </a:cubicBezTo>
              <a:cubicBezTo>
                <a:pt x="2431574" y="244812"/>
                <a:pt x="2441074" y="239346"/>
                <a:pt x="2450843" y="234461"/>
              </a:cubicBezTo>
              <a:cubicBezTo>
                <a:pt x="2455728" y="227134"/>
                <a:pt x="2459270" y="218708"/>
                <a:pt x="2465497" y="212481"/>
              </a:cubicBezTo>
              <a:cubicBezTo>
                <a:pt x="2474132" y="203846"/>
                <a:pt x="2484800" y="197503"/>
                <a:pt x="2494804" y="190500"/>
              </a:cubicBezTo>
              <a:cubicBezTo>
                <a:pt x="2509232" y="180400"/>
                <a:pt x="2522058" y="166761"/>
                <a:pt x="2538766" y="161192"/>
              </a:cubicBezTo>
              <a:cubicBezTo>
                <a:pt x="2578044" y="148099"/>
                <a:pt x="2544333" y="158327"/>
                <a:pt x="2597381" y="146538"/>
              </a:cubicBezTo>
              <a:cubicBezTo>
                <a:pt x="2607211" y="144353"/>
                <a:pt x="2616815" y="141186"/>
                <a:pt x="2626689" y="139211"/>
              </a:cubicBezTo>
              <a:cubicBezTo>
                <a:pt x="2641256" y="136297"/>
                <a:pt x="2656296" y="135712"/>
                <a:pt x="2670650" y="131884"/>
              </a:cubicBezTo>
              <a:cubicBezTo>
                <a:pt x="2693038" y="125914"/>
                <a:pt x="2736593" y="109904"/>
                <a:pt x="2736593" y="109904"/>
              </a:cubicBezTo>
              <a:cubicBezTo>
                <a:pt x="2751247" y="97692"/>
                <a:pt x="2767794" y="87447"/>
                <a:pt x="2780554" y="73269"/>
              </a:cubicBezTo>
              <a:cubicBezTo>
                <a:pt x="2790081" y="62684"/>
                <a:pt x="2794987" y="48710"/>
                <a:pt x="2802535" y="36634"/>
              </a:cubicBezTo>
              <a:cubicBezTo>
                <a:pt x="2807202" y="29167"/>
                <a:pt x="2810313" y="20155"/>
                <a:pt x="2817189" y="14654"/>
              </a:cubicBezTo>
              <a:cubicBezTo>
                <a:pt x="2823220" y="9829"/>
                <a:pt x="2831536" y="8501"/>
                <a:pt x="2839170" y="7327"/>
              </a:cubicBezTo>
              <a:cubicBezTo>
                <a:pt x="2863429" y="3595"/>
                <a:pt x="2888016" y="2442"/>
                <a:pt x="2912439" y="0"/>
              </a:cubicBezTo>
              <a:cubicBezTo>
                <a:pt x="2956694" y="132765"/>
                <a:pt x="2922231" y="21171"/>
                <a:pt x="2912439" y="373673"/>
              </a:cubicBezTo>
              <a:cubicBezTo>
                <a:pt x="2910810" y="432317"/>
                <a:pt x="2914381" y="491590"/>
                <a:pt x="2905112" y="549519"/>
              </a:cubicBezTo>
              <a:cubicBezTo>
                <a:pt x="2903892" y="557145"/>
                <a:pt x="2890260" y="553875"/>
                <a:pt x="2883131" y="556846"/>
              </a:cubicBezTo>
              <a:cubicBezTo>
                <a:pt x="2860927" y="566098"/>
                <a:pt x="2840009" y="578547"/>
                <a:pt x="2817189" y="586154"/>
              </a:cubicBezTo>
              <a:cubicBezTo>
                <a:pt x="2803095" y="590852"/>
                <a:pt x="2787729" y="590258"/>
                <a:pt x="2773227" y="593481"/>
              </a:cubicBezTo>
              <a:cubicBezTo>
                <a:pt x="2765688" y="595156"/>
                <a:pt x="2758574" y="598365"/>
                <a:pt x="2751247" y="600807"/>
              </a:cubicBezTo>
              <a:cubicBezTo>
                <a:pt x="2746362" y="608134"/>
                <a:pt x="2742820" y="616561"/>
                <a:pt x="2736593" y="622788"/>
              </a:cubicBezTo>
              <a:cubicBezTo>
                <a:pt x="2733274" y="626107"/>
                <a:pt x="2693625" y="655263"/>
                <a:pt x="2685304" y="659423"/>
              </a:cubicBezTo>
              <a:cubicBezTo>
                <a:pt x="2668668" y="667741"/>
                <a:pt x="2650652" y="673086"/>
                <a:pt x="2634016" y="681404"/>
              </a:cubicBezTo>
              <a:cubicBezTo>
                <a:pt x="2626140" y="685342"/>
                <a:pt x="2619911" y="692119"/>
                <a:pt x="2612035" y="696057"/>
              </a:cubicBezTo>
              <a:cubicBezTo>
                <a:pt x="2605127" y="699511"/>
                <a:pt x="2597153" y="700342"/>
                <a:pt x="2590054" y="703384"/>
              </a:cubicBezTo>
              <a:cubicBezTo>
                <a:pt x="2580015" y="707687"/>
                <a:pt x="2571611" y="716914"/>
                <a:pt x="2560747" y="718038"/>
              </a:cubicBezTo>
              <a:cubicBezTo>
                <a:pt x="2499965" y="724326"/>
                <a:pt x="2438632" y="722923"/>
                <a:pt x="2377574" y="725365"/>
              </a:cubicBezTo>
              <a:cubicBezTo>
                <a:pt x="2365362" y="727807"/>
                <a:pt x="2352954" y="729415"/>
                <a:pt x="2340939" y="732692"/>
              </a:cubicBezTo>
              <a:cubicBezTo>
                <a:pt x="2326037" y="736756"/>
                <a:pt x="2312404" y="746575"/>
                <a:pt x="2296977" y="747346"/>
              </a:cubicBezTo>
              <a:lnTo>
                <a:pt x="2150439" y="754673"/>
              </a:lnTo>
              <a:cubicBezTo>
                <a:pt x="2095534" y="791276"/>
                <a:pt x="2122829" y="777440"/>
                <a:pt x="2069843" y="798634"/>
              </a:cubicBezTo>
              <a:cubicBezTo>
                <a:pt x="2056639" y="811838"/>
                <a:pt x="2043733" y="827618"/>
                <a:pt x="2025881" y="835269"/>
              </a:cubicBezTo>
              <a:cubicBezTo>
                <a:pt x="1993004" y="849359"/>
                <a:pt x="1889762" y="849736"/>
                <a:pt x="1886670" y="849923"/>
              </a:cubicBezTo>
              <a:lnTo>
                <a:pt x="1754785" y="857250"/>
              </a:lnTo>
              <a:cubicBezTo>
                <a:pt x="1725441" y="859206"/>
                <a:pt x="1696139" y="861789"/>
                <a:pt x="1666862" y="864577"/>
              </a:cubicBezTo>
              <a:cubicBezTo>
                <a:pt x="1644846" y="866674"/>
                <a:pt x="1622971" y="870208"/>
                <a:pt x="1600920" y="871904"/>
              </a:cubicBezTo>
              <a:cubicBezTo>
                <a:pt x="1559451" y="875094"/>
                <a:pt x="1517881" y="876789"/>
                <a:pt x="1476362" y="879231"/>
              </a:cubicBezTo>
              <a:cubicBezTo>
                <a:pt x="1464150" y="881673"/>
                <a:pt x="1451809" y="883537"/>
                <a:pt x="1439727" y="886557"/>
              </a:cubicBezTo>
              <a:cubicBezTo>
                <a:pt x="1432235" y="888430"/>
                <a:pt x="1425470" y="893884"/>
                <a:pt x="1417747" y="893884"/>
              </a:cubicBezTo>
              <a:cubicBezTo>
                <a:pt x="1271188" y="893884"/>
                <a:pt x="1124670" y="888999"/>
                <a:pt x="978131" y="886557"/>
              </a:cubicBezTo>
              <a:cubicBezTo>
                <a:pt x="911537" y="864362"/>
                <a:pt x="967046" y="879886"/>
                <a:pt x="816939" y="886557"/>
              </a:cubicBezTo>
              <a:lnTo>
                <a:pt x="626439" y="893884"/>
              </a:lnTo>
              <a:cubicBezTo>
                <a:pt x="570266" y="891442"/>
                <a:pt x="514146" y="886557"/>
                <a:pt x="457920" y="886557"/>
              </a:cubicBezTo>
              <a:cubicBezTo>
                <a:pt x="423641" y="886557"/>
                <a:pt x="389388" y="889879"/>
                <a:pt x="355343" y="893884"/>
              </a:cubicBezTo>
              <a:cubicBezTo>
                <a:pt x="347673" y="894786"/>
                <a:pt x="340935" y="899696"/>
                <a:pt x="333362" y="901211"/>
              </a:cubicBezTo>
              <a:cubicBezTo>
                <a:pt x="316428" y="904598"/>
                <a:pt x="299170" y="906096"/>
                <a:pt x="282074" y="908538"/>
              </a:cubicBezTo>
              <a:cubicBezTo>
                <a:pt x="252766" y="906096"/>
                <a:pt x="223380" y="904459"/>
                <a:pt x="194150" y="901211"/>
              </a:cubicBezTo>
              <a:cubicBezTo>
                <a:pt x="179385" y="899570"/>
                <a:pt x="164880" y="896088"/>
                <a:pt x="150189" y="893884"/>
              </a:cubicBezTo>
              <a:cubicBezTo>
                <a:pt x="116032" y="888761"/>
                <a:pt x="81681" y="884909"/>
                <a:pt x="47612" y="879231"/>
              </a:cubicBezTo>
              <a:lnTo>
                <a:pt x="3650" y="871904"/>
              </a:lnTo>
              <a:cubicBezTo>
                <a:pt x="-9213" y="837602"/>
                <a:pt x="15862" y="768106"/>
                <a:pt x="18304" y="747346"/>
              </a:cubicBez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tabSelected="1" workbookViewId="0">
      <pane ySplit="33" topLeftCell="A34" activePane="bottomLeft" state="frozen"/>
      <selection pane="bottomLeft"/>
    </sheetView>
  </sheetViews>
  <sheetFormatPr defaultRowHeight="15" x14ac:dyDescent="0.25"/>
  <cols>
    <col min="1" max="1" width="3.42578125" style="1" customWidth="1"/>
    <col min="2" max="2" width="52.85546875" style="1" bestFit="1" customWidth="1"/>
    <col min="3" max="16384" width="9.140625" style="1"/>
  </cols>
  <sheetData>
    <row r="2" spans="2:2" ht="22.5" customHeight="1" x14ac:dyDescent="0.25">
      <c r="B2" s="16" t="s">
        <v>45</v>
      </c>
    </row>
    <row r="3" spans="2:2" ht="22.5" customHeight="1" x14ac:dyDescent="0.25">
      <c r="B3" s="17" t="s">
        <v>58</v>
      </c>
    </row>
    <row r="4" spans="2:2" ht="21" x14ac:dyDescent="0.35">
      <c r="B4" s="2" t="s">
        <v>0</v>
      </c>
    </row>
    <row r="5" spans="2:2" ht="21" x14ac:dyDescent="0.35">
      <c r="B5" s="2" t="s">
        <v>1</v>
      </c>
    </row>
    <row r="6" spans="2:2" ht="21" x14ac:dyDescent="0.35">
      <c r="B6" s="2" t="s">
        <v>2</v>
      </c>
    </row>
    <row r="7" spans="2:2" ht="21" x14ac:dyDescent="0.35">
      <c r="B7" s="2" t="s">
        <v>3</v>
      </c>
    </row>
    <row r="8" spans="2:2" ht="21" x14ac:dyDescent="0.35">
      <c r="B8" s="2" t="s">
        <v>4</v>
      </c>
    </row>
    <row r="9" spans="2:2" ht="21" x14ac:dyDescent="0.35">
      <c r="B9" s="2" t="s">
        <v>5</v>
      </c>
    </row>
    <row r="10" spans="2:2" ht="21" x14ac:dyDescent="0.35">
      <c r="B10" s="2" t="s">
        <v>6</v>
      </c>
    </row>
    <row r="11" spans="2:2" ht="21.75" customHeight="1" x14ac:dyDescent="0.25">
      <c r="B11" s="24" t="s">
        <v>88</v>
      </c>
    </row>
  </sheetData>
  <hyperlinks>
    <hyperlink ref="B4" location="'Резюме для руководства'!A1" display="Резюме для руководства"/>
    <hyperlink ref="B5" location="'1. Текущая ситуация'!A1" display="1. Текущая ситуация"/>
    <hyperlink ref="B6" location="'2.Цели и потенциальные проблемы'!A1" display="2. Цели и потенциальные проблемы"/>
    <hyperlink ref="B7" location="'3.Анализ рынка и целевые рынки'!A1" display="3. Анализ рынка и целевые рынки"/>
    <hyperlink ref="B8" location="'4. План маркетинговых операций'!A1" display="4. План маркетинговых операций"/>
    <hyperlink ref="B9" location="'5. Финансовые планы'!A1" display="5. Финансовые планы"/>
    <hyperlink ref="B10" location="'6. Система контроля испол-я пл.'!A1" display="6. Система контроля исполнения плана"/>
    <hyperlink ref="B2" location="'Описание продукта'!A1" display="ОПИСАНИЕ ПРОДУКТА"/>
    <hyperlink ref="B3" location="'Наша компания'!A1" display="НАША КОМПАНИЯ"/>
    <hyperlink ref="B11" location="Мысли!A1" display="Мысл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6" workbookViewId="0">
      <selection activeCell="B18" sqref="B18:C22"/>
    </sheetView>
  </sheetViews>
  <sheetFormatPr defaultRowHeight="15" x14ac:dyDescent="0.25"/>
  <cols>
    <col min="1" max="1" width="18.42578125" bestFit="1" customWidth="1"/>
    <col min="2" max="2" width="38.7109375" style="11" bestFit="1" customWidth="1"/>
    <col min="3" max="4" width="51.7109375" style="11" customWidth="1"/>
  </cols>
  <sheetData>
    <row r="1" spans="1:3" ht="30" x14ac:dyDescent="0.25">
      <c r="A1" s="3" t="s">
        <v>7</v>
      </c>
      <c r="B1" s="11" t="s">
        <v>103</v>
      </c>
    </row>
    <row r="3" spans="1:3" ht="18.75" x14ac:dyDescent="0.3">
      <c r="A3" s="15" t="s">
        <v>128</v>
      </c>
      <c r="B3" s="11" t="s">
        <v>281</v>
      </c>
    </row>
    <row r="4" spans="1:3" ht="30" x14ac:dyDescent="0.25">
      <c r="B4" s="12" t="s">
        <v>343</v>
      </c>
      <c r="C4" s="12" t="s">
        <v>348</v>
      </c>
    </row>
    <row r="5" spans="1:3" ht="45" x14ac:dyDescent="0.25">
      <c r="B5" s="12" t="s">
        <v>344</v>
      </c>
      <c r="C5" s="12" t="s">
        <v>349</v>
      </c>
    </row>
    <row r="6" spans="1:3" x14ac:dyDescent="0.25">
      <c r="B6" s="12" t="s">
        <v>369</v>
      </c>
      <c r="C6" s="12" t="s">
        <v>368</v>
      </c>
    </row>
    <row r="7" spans="1:3" x14ac:dyDescent="0.25">
      <c r="B7" s="12" t="s">
        <v>345</v>
      </c>
      <c r="C7" s="12" t="s">
        <v>350</v>
      </c>
    </row>
    <row r="8" spans="1:3" x14ac:dyDescent="0.25">
      <c r="B8" s="12" t="s">
        <v>346</v>
      </c>
      <c r="C8" s="12" t="s">
        <v>351</v>
      </c>
    </row>
    <row r="9" spans="1:3" x14ac:dyDescent="0.25">
      <c r="B9" s="12" t="s">
        <v>347</v>
      </c>
      <c r="C9" s="12" t="s">
        <v>352</v>
      </c>
    </row>
    <row r="10" spans="1:3" x14ac:dyDescent="0.25">
      <c r="B10" s="12" t="s">
        <v>365</v>
      </c>
      <c r="C10" s="12" t="s">
        <v>366</v>
      </c>
    </row>
    <row r="12" spans="1:3" ht="18.75" x14ac:dyDescent="0.3">
      <c r="A12" s="15" t="s">
        <v>129</v>
      </c>
      <c r="B12" s="11" t="s">
        <v>353</v>
      </c>
    </row>
    <row r="14" spans="1:3" ht="18.75" x14ac:dyDescent="0.3">
      <c r="A14" s="15" t="s">
        <v>130</v>
      </c>
      <c r="B14" s="11" t="s">
        <v>354</v>
      </c>
    </row>
    <row r="16" spans="1:3" ht="18.75" x14ac:dyDescent="0.3">
      <c r="A16" s="15" t="s">
        <v>131</v>
      </c>
    </row>
    <row r="17" spans="2:3" x14ac:dyDescent="0.25">
      <c r="B17" s="120" t="s">
        <v>355</v>
      </c>
      <c r="C17" s="120"/>
    </row>
    <row r="18" spans="2:3" ht="45" x14ac:dyDescent="0.25">
      <c r="B18" s="12" t="s">
        <v>356</v>
      </c>
      <c r="C18" s="12" t="s">
        <v>361</v>
      </c>
    </row>
    <row r="19" spans="2:3" ht="30" x14ac:dyDescent="0.25">
      <c r="B19" s="12" t="s">
        <v>357</v>
      </c>
      <c r="C19" s="12" t="s">
        <v>367</v>
      </c>
    </row>
    <row r="20" spans="2:3" ht="30" x14ac:dyDescent="0.25">
      <c r="B20" s="12" t="s">
        <v>358</v>
      </c>
      <c r="C20" s="12" t="s">
        <v>364</v>
      </c>
    </row>
    <row r="21" spans="2:3" ht="30" x14ac:dyDescent="0.25">
      <c r="B21" s="12" t="s">
        <v>359</v>
      </c>
      <c r="C21" s="12" t="s">
        <v>363</v>
      </c>
    </row>
    <row r="22" spans="2:3" ht="30" x14ac:dyDescent="0.25">
      <c r="B22" s="12" t="s">
        <v>360</v>
      </c>
      <c r="C22" s="12" t="s">
        <v>362</v>
      </c>
    </row>
  </sheetData>
  <mergeCells count="1">
    <mergeCell ref="B17:C17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B1" workbookViewId="0">
      <selection activeCell="G10" sqref="G10"/>
    </sheetView>
  </sheetViews>
  <sheetFormatPr defaultRowHeight="15" x14ac:dyDescent="0.25"/>
  <cols>
    <col min="1" max="1" width="12.5703125" bestFit="1" customWidth="1"/>
    <col min="2" max="2" width="12.5703125" customWidth="1"/>
    <col min="3" max="3" width="17.28515625" style="11" customWidth="1"/>
    <col min="4" max="4" width="36.28515625" style="11" customWidth="1"/>
    <col min="5" max="16" width="9.42578125" customWidth="1"/>
  </cols>
  <sheetData>
    <row r="1" spans="1:16" ht="15.75" thickBot="1" x14ac:dyDescent="0.3"/>
    <row r="2" spans="1:16" x14ac:dyDescent="0.25">
      <c r="A2" s="3" t="s">
        <v>7</v>
      </c>
      <c r="B2" s="3"/>
      <c r="C2" s="125" t="s">
        <v>388</v>
      </c>
      <c r="D2" s="127" t="s">
        <v>389</v>
      </c>
      <c r="E2" s="121">
        <v>2014</v>
      </c>
      <c r="F2" s="122"/>
      <c r="G2" s="122"/>
      <c r="H2" s="124"/>
      <c r="I2" s="121">
        <v>2015</v>
      </c>
      <c r="J2" s="122"/>
      <c r="K2" s="122"/>
      <c r="L2" s="122"/>
      <c r="M2" s="122"/>
      <c r="N2" s="122"/>
      <c r="O2" s="122"/>
      <c r="P2" s="123"/>
    </row>
    <row r="3" spans="1:16" ht="15.75" thickBot="1" x14ac:dyDescent="0.3">
      <c r="C3" s="126"/>
      <c r="D3" s="128"/>
      <c r="E3" s="105" t="s">
        <v>380</v>
      </c>
      <c r="F3" s="105" t="s">
        <v>381</v>
      </c>
      <c r="G3" s="105" t="s">
        <v>382</v>
      </c>
      <c r="H3" s="105" t="s">
        <v>383</v>
      </c>
      <c r="I3" s="105" t="s">
        <v>377</v>
      </c>
      <c r="J3" s="105" t="s">
        <v>378</v>
      </c>
      <c r="K3" s="105" t="s">
        <v>379</v>
      </c>
      <c r="L3" s="105" t="s">
        <v>384</v>
      </c>
      <c r="M3" s="105" t="s">
        <v>385</v>
      </c>
      <c r="N3" s="105" t="s">
        <v>386</v>
      </c>
      <c r="O3" s="105" t="s">
        <v>387</v>
      </c>
      <c r="P3" s="106" t="s">
        <v>390</v>
      </c>
    </row>
    <row r="4" spans="1:16" ht="60.75" thickBot="1" x14ac:dyDescent="0.3">
      <c r="C4" s="91" t="s">
        <v>356</v>
      </c>
      <c r="D4" s="92" t="s">
        <v>370</v>
      </c>
      <c r="E4" s="93"/>
      <c r="F4" s="93"/>
      <c r="G4" s="94"/>
      <c r="H4" s="94"/>
      <c r="I4" s="93"/>
      <c r="J4" s="94"/>
      <c r="K4" s="94"/>
      <c r="L4" s="93"/>
      <c r="M4" s="94"/>
      <c r="N4" s="93"/>
      <c r="O4" s="93"/>
      <c r="P4" s="95"/>
    </row>
    <row r="5" spans="1:16" x14ac:dyDescent="0.25">
      <c r="C5" s="129" t="s">
        <v>357</v>
      </c>
      <c r="D5" s="92" t="s">
        <v>371</v>
      </c>
      <c r="E5" s="94"/>
      <c r="F5" s="96"/>
      <c r="G5" s="94"/>
      <c r="H5" s="94"/>
      <c r="I5" s="96"/>
      <c r="J5" s="94"/>
      <c r="K5" s="94"/>
      <c r="L5" s="96"/>
      <c r="M5" s="94"/>
      <c r="N5" s="96"/>
      <c r="O5" s="96"/>
      <c r="P5" s="97"/>
    </row>
    <row r="6" spans="1:16" x14ac:dyDescent="0.25">
      <c r="C6" s="130"/>
      <c r="D6" s="90" t="s">
        <v>372</v>
      </c>
      <c r="E6" s="18"/>
      <c r="F6" s="89"/>
      <c r="G6" s="89"/>
      <c r="H6" s="89"/>
      <c r="I6" s="89"/>
      <c r="J6" s="89"/>
      <c r="K6" s="89"/>
      <c r="L6" s="18"/>
      <c r="M6" s="18"/>
      <c r="N6" s="18"/>
      <c r="O6" s="18"/>
      <c r="P6" s="98"/>
    </row>
    <row r="7" spans="1:16" ht="15.75" thickBot="1" x14ac:dyDescent="0.3">
      <c r="C7" s="130"/>
      <c r="D7" s="90" t="s">
        <v>373</v>
      </c>
      <c r="E7" s="89"/>
      <c r="F7" s="18"/>
      <c r="G7" s="18"/>
      <c r="H7" s="89"/>
      <c r="I7" s="18"/>
      <c r="J7" s="89"/>
      <c r="K7" s="18"/>
      <c r="L7" s="89"/>
      <c r="M7" s="18"/>
      <c r="N7" s="18"/>
      <c r="O7" s="18"/>
      <c r="P7" s="98"/>
    </row>
    <row r="8" spans="1:16" x14ac:dyDescent="0.25">
      <c r="C8" s="129" t="s">
        <v>358</v>
      </c>
      <c r="D8" s="92" t="s">
        <v>374</v>
      </c>
      <c r="E8" s="94"/>
      <c r="F8" s="96"/>
      <c r="G8" s="96"/>
      <c r="H8" s="96"/>
      <c r="I8" s="94"/>
      <c r="J8" s="96"/>
      <c r="K8" s="96"/>
      <c r="L8" s="94"/>
      <c r="M8" s="96"/>
      <c r="N8" s="94"/>
      <c r="O8" s="94"/>
      <c r="P8" s="97"/>
    </row>
    <row r="9" spans="1:16" x14ac:dyDescent="0.25">
      <c r="C9" s="130"/>
      <c r="D9" s="90" t="s">
        <v>375</v>
      </c>
      <c r="E9" s="18"/>
      <c r="F9" s="89"/>
      <c r="G9" s="18"/>
      <c r="H9" s="89"/>
      <c r="I9" s="89"/>
      <c r="J9" s="18"/>
      <c r="K9" s="89"/>
      <c r="L9" s="18"/>
      <c r="M9" s="89"/>
      <c r="N9" s="18"/>
      <c r="O9" s="18"/>
      <c r="P9" s="99"/>
    </row>
    <row r="10" spans="1:16" ht="15.75" thickBot="1" x14ac:dyDescent="0.3">
      <c r="C10" s="130"/>
      <c r="D10" s="90" t="s">
        <v>376</v>
      </c>
      <c r="E10" s="89"/>
      <c r="F10" s="18"/>
      <c r="G10" s="89"/>
      <c r="H10" s="18"/>
      <c r="I10" s="18"/>
      <c r="J10" s="89"/>
      <c r="K10" s="18"/>
      <c r="L10" s="89"/>
      <c r="M10" s="89"/>
      <c r="N10" s="18"/>
      <c r="O10" s="18"/>
      <c r="P10" s="99"/>
    </row>
    <row r="11" spans="1:16" ht="32.25" customHeight="1" thickBot="1" x14ac:dyDescent="0.3">
      <c r="C11" s="91" t="s">
        <v>359</v>
      </c>
      <c r="D11" s="92" t="s">
        <v>363</v>
      </c>
      <c r="E11" s="94"/>
      <c r="F11" s="94"/>
      <c r="G11" s="94"/>
      <c r="H11" s="94"/>
      <c r="I11" s="93"/>
      <c r="J11" s="93"/>
      <c r="K11" s="94"/>
      <c r="L11" s="94"/>
      <c r="M11" s="94"/>
      <c r="N11" s="93"/>
      <c r="O11" s="93"/>
      <c r="P11" s="95"/>
    </row>
    <row r="12" spans="1:16" ht="45.75" thickBot="1" x14ac:dyDescent="0.3">
      <c r="C12" s="100" t="s">
        <v>360</v>
      </c>
      <c r="D12" s="101" t="s">
        <v>362</v>
      </c>
      <c r="E12" s="102"/>
      <c r="F12" s="102"/>
      <c r="G12" s="102"/>
      <c r="H12" s="102"/>
      <c r="I12" s="102"/>
      <c r="J12" s="102"/>
      <c r="K12" s="102"/>
      <c r="L12" s="103"/>
      <c r="M12" s="103"/>
      <c r="N12" s="103"/>
      <c r="O12" s="103"/>
      <c r="P12" s="104"/>
    </row>
  </sheetData>
  <mergeCells count="6">
    <mergeCell ref="C8:C10"/>
    <mergeCell ref="I2:P2"/>
    <mergeCell ref="E2:H2"/>
    <mergeCell ref="C2:C3"/>
    <mergeCell ref="D2:D3"/>
    <mergeCell ref="C5:C7"/>
  </mergeCells>
  <hyperlinks>
    <hyperlink ref="A2" location="Содержание!A1" display="Содержание"/>
  </hyperlink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3" sqref="B3:G10"/>
    </sheetView>
  </sheetViews>
  <sheetFormatPr defaultRowHeight="15" x14ac:dyDescent="0.25"/>
  <cols>
    <col min="1" max="1" width="12.5703125" bestFit="1" customWidth="1"/>
  </cols>
  <sheetData>
    <row r="1" spans="1:2" x14ac:dyDescent="0.25">
      <c r="A1" s="3" t="s">
        <v>7</v>
      </c>
      <c r="B1" t="s">
        <v>104</v>
      </c>
    </row>
  </sheetData>
  <hyperlinks>
    <hyperlink ref="A1" location="Содержание!A1" display="Содержание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10" sqref="B10:B15"/>
    </sheetView>
  </sheetViews>
  <sheetFormatPr defaultRowHeight="15" x14ac:dyDescent="0.25"/>
  <cols>
    <col min="1" max="1" width="3.42578125" customWidth="1"/>
    <col min="2" max="2" width="15.7109375" customWidth="1"/>
    <col min="3" max="7" width="10.140625" bestFit="1" customWidth="1"/>
    <col min="8" max="10" width="9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75"/>
      <c r="C2" s="131" t="s">
        <v>312</v>
      </c>
      <c r="D2" s="131"/>
      <c r="E2" s="131" t="s">
        <v>313</v>
      </c>
      <c r="F2" s="131"/>
      <c r="G2" s="131" t="s">
        <v>314</v>
      </c>
      <c r="H2" s="131"/>
      <c r="I2" s="131" t="s">
        <v>315</v>
      </c>
      <c r="J2" s="131"/>
      <c r="K2" s="132" t="s">
        <v>320</v>
      </c>
      <c r="L2" s="132"/>
      <c r="M2" s="1"/>
    </row>
    <row r="3" spans="1:13" x14ac:dyDescent="0.25">
      <c r="A3" s="1"/>
      <c r="B3" s="74" t="s">
        <v>317</v>
      </c>
      <c r="C3" s="77" t="s">
        <v>316</v>
      </c>
      <c r="D3" s="76">
        <v>0.6</v>
      </c>
      <c r="E3" s="77" t="s">
        <v>316</v>
      </c>
      <c r="F3" s="76">
        <v>0.6</v>
      </c>
      <c r="G3" s="77" t="s">
        <v>316</v>
      </c>
      <c r="H3" s="76">
        <v>0.9</v>
      </c>
      <c r="I3" s="77" t="s">
        <v>316</v>
      </c>
      <c r="J3" s="76">
        <v>0.9</v>
      </c>
      <c r="K3" s="42" t="s">
        <v>318</v>
      </c>
      <c r="L3" s="42" t="s">
        <v>319</v>
      </c>
      <c r="M3" s="1"/>
    </row>
    <row r="4" spans="1:13" x14ac:dyDescent="0.25">
      <c r="A4" s="1"/>
      <c r="B4" s="22" t="s">
        <v>301</v>
      </c>
      <c r="C4" s="6">
        <v>9</v>
      </c>
      <c r="D4" s="6">
        <f>D$3*C4</f>
        <v>5.3999999999999995</v>
      </c>
      <c r="E4" s="6">
        <v>8</v>
      </c>
      <c r="F4" s="6">
        <f>F$3*E4</f>
        <v>4.8</v>
      </c>
      <c r="G4" s="6">
        <v>9</v>
      </c>
      <c r="H4" s="6">
        <f>H$3*G4</f>
        <v>8.1</v>
      </c>
      <c r="I4" s="6">
        <v>8</v>
      </c>
      <c r="J4" s="6">
        <f>J$3*I4</f>
        <v>7.2</v>
      </c>
      <c r="K4" s="6">
        <f>C4+E4+G4+I4</f>
        <v>34</v>
      </c>
      <c r="L4" s="6">
        <f>D4+F4+H4+J4</f>
        <v>25.499999999999996</v>
      </c>
      <c r="M4" s="1"/>
    </row>
    <row r="5" spans="1:13" x14ac:dyDescent="0.25">
      <c r="A5" s="1"/>
      <c r="B5" s="22" t="s">
        <v>302</v>
      </c>
      <c r="C5" s="6">
        <v>9</v>
      </c>
      <c r="D5" s="6">
        <f t="shared" ref="D5:F8" si="0">D$3*C5</f>
        <v>5.3999999999999995</v>
      </c>
      <c r="E5" s="6">
        <v>8</v>
      </c>
      <c r="F5" s="6">
        <f t="shared" si="0"/>
        <v>4.8</v>
      </c>
      <c r="G5" s="6">
        <v>9</v>
      </c>
      <c r="H5" s="6">
        <f t="shared" ref="H5" si="1">H$3*G5</f>
        <v>8.1</v>
      </c>
      <c r="I5" s="6">
        <v>8</v>
      </c>
      <c r="J5" s="6">
        <f t="shared" ref="J5" si="2">J$3*I5</f>
        <v>7.2</v>
      </c>
      <c r="K5" s="6">
        <f t="shared" ref="K5:K8" si="3">C5+E5+G5+I5</f>
        <v>34</v>
      </c>
      <c r="L5" s="6">
        <f t="shared" ref="L5:L8" si="4">D5+F5+H5+J5</f>
        <v>25.499999999999996</v>
      </c>
      <c r="M5" s="1"/>
    </row>
    <row r="6" spans="1:13" x14ac:dyDescent="0.25">
      <c r="A6" s="1"/>
      <c r="B6" s="22" t="s">
        <v>303</v>
      </c>
      <c r="C6" s="6">
        <v>5</v>
      </c>
      <c r="D6" s="6">
        <f t="shared" si="0"/>
        <v>3</v>
      </c>
      <c r="E6" s="6">
        <v>8</v>
      </c>
      <c r="F6" s="6">
        <f t="shared" si="0"/>
        <v>4.8</v>
      </c>
      <c r="G6" s="6">
        <v>8</v>
      </c>
      <c r="H6" s="6">
        <f t="shared" ref="H6" si="5">H$3*G6</f>
        <v>7.2</v>
      </c>
      <c r="I6" s="6">
        <v>7</v>
      </c>
      <c r="J6" s="6">
        <f t="shared" ref="J6" si="6">J$3*I6</f>
        <v>6.3</v>
      </c>
      <c r="K6" s="6">
        <f t="shared" si="3"/>
        <v>28</v>
      </c>
      <c r="L6" s="6">
        <f t="shared" si="4"/>
        <v>21.3</v>
      </c>
      <c r="M6" s="1"/>
    </row>
    <row r="7" spans="1:13" x14ac:dyDescent="0.25">
      <c r="A7" s="1"/>
      <c r="B7" s="22" t="s">
        <v>304</v>
      </c>
      <c r="C7" s="6">
        <v>7</v>
      </c>
      <c r="D7" s="6">
        <f t="shared" si="0"/>
        <v>4.2</v>
      </c>
      <c r="E7" s="6">
        <v>7</v>
      </c>
      <c r="F7" s="6">
        <f t="shared" si="0"/>
        <v>4.2</v>
      </c>
      <c r="G7" s="6">
        <v>8</v>
      </c>
      <c r="H7" s="6">
        <f t="shared" ref="H7" si="7">H$3*G7</f>
        <v>7.2</v>
      </c>
      <c r="I7" s="6">
        <v>8</v>
      </c>
      <c r="J7" s="6">
        <f t="shared" ref="J7" si="8">J$3*I7</f>
        <v>7.2</v>
      </c>
      <c r="K7" s="6">
        <f t="shared" si="3"/>
        <v>30</v>
      </c>
      <c r="L7" s="6">
        <f t="shared" si="4"/>
        <v>22.8</v>
      </c>
      <c r="M7" s="1"/>
    </row>
    <row r="8" spans="1:13" x14ac:dyDescent="0.25">
      <c r="A8" s="1"/>
      <c r="B8" s="22" t="s">
        <v>305</v>
      </c>
      <c r="C8" s="6">
        <v>6</v>
      </c>
      <c r="D8" s="6">
        <f t="shared" si="0"/>
        <v>3.5999999999999996</v>
      </c>
      <c r="E8" s="6">
        <v>7</v>
      </c>
      <c r="F8" s="6">
        <f t="shared" si="0"/>
        <v>4.2</v>
      </c>
      <c r="G8" s="6">
        <v>8</v>
      </c>
      <c r="H8" s="6">
        <f t="shared" ref="H8" si="9">H$3*G8</f>
        <v>7.2</v>
      </c>
      <c r="I8" s="6">
        <v>8</v>
      </c>
      <c r="J8" s="6">
        <f t="shared" ref="J8" si="10">J$3*I8</f>
        <v>7.2</v>
      </c>
      <c r="K8" s="6">
        <f t="shared" si="3"/>
        <v>29</v>
      </c>
      <c r="L8" s="6">
        <f t="shared" si="4"/>
        <v>22.2</v>
      </c>
      <c r="M8" s="1"/>
    </row>
    <row r="9" spans="1:13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.75" x14ac:dyDescent="0.3">
      <c r="A10" s="1"/>
      <c r="B10" s="78" t="s">
        <v>306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 t="s">
        <v>307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 t="s">
        <v>308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 t="s">
        <v>309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 t="s">
        <v>310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 t="s">
        <v>311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.75" x14ac:dyDescent="0.3">
      <c r="A18" s="1"/>
      <c r="B18" s="82" t="s">
        <v>322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79" t="s">
        <v>323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80"/>
      <c r="C20" s="81" t="s">
        <v>301</v>
      </c>
      <c r="D20" s="81" t="s">
        <v>302</v>
      </c>
      <c r="E20" s="81" t="s">
        <v>303</v>
      </c>
      <c r="F20" s="81" t="s">
        <v>304</v>
      </c>
      <c r="G20" s="81" t="s">
        <v>305</v>
      </c>
      <c r="H20" s="1"/>
      <c r="I20" s="1"/>
      <c r="J20" s="1"/>
      <c r="K20" s="1"/>
      <c r="L20" s="1"/>
      <c r="M20" s="1"/>
    </row>
    <row r="21" spans="1:13" x14ac:dyDescent="0.25">
      <c r="A21" s="1"/>
      <c r="B21" s="81" t="s">
        <v>80</v>
      </c>
      <c r="C21" s="80">
        <v>8</v>
      </c>
      <c r="D21" s="80">
        <v>8</v>
      </c>
      <c r="E21" s="80">
        <v>7</v>
      </c>
      <c r="F21" s="80">
        <v>9</v>
      </c>
      <c r="G21" s="80">
        <v>9</v>
      </c>
      <c r="H21" s="1"/>
      <c r="I21" s="1"/>
      <c r="J21" s="1"/>
      <c r="K21" s="1"/>
      <c r="L21" s="1"/>
      <c r="M21" s="1"/>
    </row>
    <row r="22" spans="1:13" x14ac:dyDescent="0.25">
      <c r="A22" s="1"/>
      <c r="B22" s="81" t="s">
        <v>324</v>
      </c>
      <c r="C22" s="80">
        <v>8</v>
      </c>
      <c r="D22" s="80">
        <v>7</v>
      </c>
      <c r="E22" s="80">
        <v>7</v>
      </c>
      <c r="F22" s="80">
        <v>7</v>
      </c>
      <c r="G22" s="80">
        <v>7</v>
      </c>
      <c r="H22" s="1"/>
      <c r="I22" s="1"/>
      <c r="J22" s="1"/>
      <c r="K22" s="1"/>
      <c r="L22" s="1"/>
      <c r="M22" s="1"/>
    </row>
    <row r="23" spans="1:13" x14ac:dyDescent="0.25">
      <c r="A23" s="1"/>
      <c r="B23" s="81" t="s">
        <v>325</v>
      </c>
      <c r="C23" s="80">
        <v>6</v>
      </c>
      <c r="D23" s="80">
        <v>6</v>
      </c>
      <c r="E23" s="80">
        <v>5</v>
      </c>
      <c r="F23" s="80">
        <v>6</v>
      </c>
      <c r="G23" s="80">
        <v>6</v>
      </c>
      <c r="H23" s="1"/>
      <c r="I23" s="1"/>
      <c r="J23" s="1"/>
      <c r="K23" s="1"/>
      <c r="L23" s="1"/>
      <c r="M23" s="1"/>
    </row>
    <row r="24" spans="1:13" x14ac:dyDescent="0.25">
      <c r="A24" s="1"/>
      <c r="B24" s="80"/>
      <c r="C24" s="81">
        <f>SUM(C21:C23)</f>
        <v>22</v>
      </c>
      <c r="D24" s="81">
        <f t="shared" ref="D24:G24" si="11">SUM(D21:D23)</f>
        <v>21</v>
      </c>
      <c r="E24" s="81">
        <f t="shared" si="11"/>
        <v>19</v>
      </c>
      <c r="F24" s="81">
        <f t="shared" si="11"/>
        <v>22</v>
      </c>
      <c r="G24" s="81">
        <f t="shared" si="11"/>
        <v>22</v>
      </c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79" t="s">
        <v>329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80"/>
      <c r="C27" s="81" t="s">
        <v>301</v>
      </c>
      <c r="D27" s="81" t="s">
        <v>302</v>
      </c>
      <c r="E27" s="81" t="s">
        <v>303</v>
      </c>
      <c r="F27" s="81" t="s">
        <v>304</v>
      </c>
      <c r="G27" s="81" t="s">
        <v>305</v>
      </c>
      <c r="H27" s="1"/>
      <c r="I27" s="1"/>
      <c r="J27" s="1"/>
      <c r="K27" s="1"/>
      <c r="L27" s="1"/>
      <c r="M27" s="1"/>
    </row>
    <row r="28" spans="1:13" x14ac:dyDescent="0.25">
      <c r="A28" s="1"/>
      <c r="B28" s="81" t="s">
        <v>312</v>
      </c>
      <c r="C28" s="80">
        <v>9</v>
      </c>
      <c r="D28" s="80">
        <v>9</v>
      </c>
      <c r="E28" s="80">
        <v>5</v>
      </c>
      <c r="F28" s="80">
        <v>6</v>
      </c>
      <c r="G28" s="80">
        <v>7</v>
      </c>
      <c r="H28" s="1"/>
      <c r="I28" s="1"/>
      <c r="J28" s="1"/>
      <c r="K28" s="1"/>
      <c r="L28" s="1"/>
      <c r="M28" s="1"/>
    </row>
    <row r="29" spans="1:13" x14ac:dyDescent="0.25">
      <c r="A29" s="1"/>
      <c r="B29" s="81" t="s">
        <v>321</v>
      </c>
      <c r="C29" s="80">
        <v>9</v>
      </c>
      <c r="D29" s="80">
        <v>9</v>
      </c>
      <c r="E29" s="80">
        <v>6</v>
      </c>
      <c r="F29" s="80">
        <v>6</v>
      </c>
      <c r="G29" s="80">
        <v>7</v>
      </c>
      <c r="H29" s="1"/>
      <c r="I29" s="1"/>
      <c r="J29" s="1"/>
      <c r="K29" s="1"/>
      <c r="L29" s="1"/>
      <c r="M29" s="1"/>
    </row>
    <row r="30" spans="1:13" x14ac:dyDescent="0.25">
      <c r="A30" s="1"/>
      <c r="B30" s="81" t="s">
        <v>326</v>
      </c>
      <c r="C30" s="80">
        <v>7</v>
      </c>
      <c r="D30" s="80">
        <v>6</v>
      </c>
      <c r="E30" s="80">
        <v>6</v>
      </c>
      <c r="F30" s="80">
        <v>7</v>
      </c>
      <c r="G30" s="80">
        <v>7</v>
      </c>
      <c r="H30" s="1"/>
      <c r="I30" s="1"/>
      <c r="J30" s="1"/>
      <c r="K30" s="1"/>
      <c r="L30" s="1"/>
      <c r="M30" s="1"/>
    </row>
    <row r="31" spans="1:13" x14ac:dyDescent="0.25">
      <c r="A31" s="1"/>
      <c r="B31" s="81" t="s">
        <v>327</v>
      </c>
      <c r="C31" s="80">
        <v>9</v>
      </c>
      <c r="D31" s="80">
        <v>7</v>
      </c>
      <c r="E31" s="80">
        <v>6</v>
      </c>
      <c r="F31" s="80">
        <v>6</v>
      </c>
      <c r="G31" s="80">
        <v>7</v>
      </c>
      <c r="H31" s="1"/>
      <c r="I31" s="1"/>
      <c r="J31" s="1"/>
      <c r="K31" s="1"/>
      <c r="L31" s="1"/>
      <c r="M31" s="1"/>
    </row>
    <row r="32" spans="1:13" x14ac:dyDescent="0.25">
      <c r="A32" s="1"/>
      <c r="B32" s="81" t="s">
        <v>328</v>
      </c>
      <c r="C32" s="80">
        <v>9</v>
      </c>
      <c r="D32" s="80">
        <v>7</v>
      </c>
      <c r="E32" s="80">
        <v>6</v>
      </c>
      <c r="F32" s="80">
        <v>6</v>
      </c>
      <c r="G32" s="80">
        <v>6</v>
      </c>
      <c r="H32" s="1"/>
      <c r="I32" s="1"/>
      <c r="J32" s="1"/>
      <c r="K32" s="1"/>
      <c r="L32" s="1"/>
      <c r="M32" s="1"/>
    </row>
    <row r="33" spans="1:13" x14ac:dyDescent="0.25">
      <c r="A33" s="1"/>
      <c r="B33" s="80"/>
      <c r="C33" s="81">
        <f>SUM(C28:C32)</f>
        <v>43</v>
      </c>
      <c r="D33" s="81">
        <f t="shared" ref="D33:G33" si="12">SUM(D28:D32)</f>
        <v>38</v>
      </c>
      <c r="E33" s="81">
        <f t="shared" si="12"/>
        <v>29</v>
      </c>
      <c r="F33" s="81">
        <f t="shared" si="12"/>
        <v>31</v>
      </c>
      <c r="G33" s="81">
        <f t="shared" si="12"/>
        <v>34</v>
      </c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8" spans="1:13" x14ac:dyDescent="0.25">
      <c r="B38" s="133"/>
      <c r="C38" s="133"/>
    </row>
    <row r="39" spans="1:13" x14ac:dyDescent="0.25">
      <c r="B39" s="133"/>
      <c r="C39" s="133"/>
    </row>
    <row r="40" spans="1:13" x14ac:dyDescent="0.25">
      <c r="B40" s="133"/>
      <c r="C40" s="133"/>
    </row>
  </sheetData>
  <mergeCells count="8">
    <mergeCell ref="I2:J2"/>
    <mergeCell ref="K2:L2"/>
    <mergeCell ref="B38:C38"/>
    <mergeCell ref="B39:C39"/>
    <mergeCell ref="B40:C40"/>
    <mergeCell ref="C2:D2"/>
    <mergeCell ref="E2:F2"/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2"/>
  <sheetViews>
    <sheetView zoomScale="130" zoomScaleNormal="130" workbookViewId="0">
      <selection activeCell="M4" sqref="M4"/>
    </sheetView>
  </sheetViews>
  <sheetFormatPr defaultRowHeight="15" x14ac:dyDescent="0.25"/>
  <sheetData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x14ac:dyDescent="0.25">
      <c r="B13" s="1"/>
      <c r="C13" s="1"/>
      <c r="D13" s="1"/>
      <c r="E13" s="1"/>
      <c r="F13" s="1"/>
      <c r="G13" s="1"/>
      <c r="H13" s="1"/>
      <c r="I13" s="1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x14ac:dyDescent="0.25">
      <c r="B15" s="1"/>
      <c r="C15" s="1"/>
      <c r="D15" s="1"/>
      <c r="E15" s="1"/>
      <c r="F15" s="1"/>
      <c r="G15" s="1"/>
      <c r="H15" s="1"/>
      <c r="I15" s="1"/>
    </row>
    <row r="16" spans="2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5"/>
    </sheetView>
  </sheetViews>
  <sheetFormatPr defaultRowHeight="15" x14ac:dyDescent="0.25"/>
  <cols>
    <col min="1" max="1" width="145" customWidth="1"/>
  </cols>
  <sheetData>
    <row r="1" spans="1:1" x14ac:dyDescent="0.25">
      <c r="A1" s="3" t="s">
        <v>7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167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212</v>
      </c>
    </row>
  </sheetData>
  <hyperlinks>
    <hyperlink ref="A1" location="Содержание!A1" display="Содержани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5" x14ac:dyDescent="0.25"/>
  <cols>
    <col min="1" max="1" width="75.140625" customWidth="1"/>
  </cols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>
      <selection activeCell="E9" sqref="E9"/>
    </sheetView>
  </sheetViews>
  <sheetFormatPr defaultRowHeight="15" x14ac:dyDescent="0.25"/>
  <cols>
    <col min="1" max="1" width="12.5703125" bestFit="1" customWidth="1"/>
    <col min="2" max="2" width="28.140625" customWidth="1"/>
    <col min="3" max="3" width="88.140625" bestFit="1" customWidth="1"/>
    <col min="4" max="4" width="19.5703125" bestFit="1" customWidth="1"/>
  </cols>
  <sheetData>
    <row r="1" spans="1:4" x14ac:dyDescent="0.25">
      <c r="A1" s="3" t="s">
        <v>7</v>
      </c>
    </row>
    <row r="2" spans="1:4" x14ac:dyDescent="0.25">
      <c r="C2" s="5" t="s">
        <v>65</v>
      </c>
      <c r="D2" s="5" t="s">
        <v>66</v>
      </c>
    </row>
    <row r="3" spans="1:4" x14ac:dyDescent="0.25">
      <c r="B3" s="19" t="s">
        <v>46</v>
      </c>
      <c r="C3" s="108" t="s">
        <v>78</v>
      </c>
      <c r="D3" s="108"/>
    </row>
    <row r="4" spans="1:4" x14ac:dyDescent="0.25">
      <c r="B4" s="13" t="s">
        <v>47</v>
      </c>
      <c r="C4" s="20">
        <f>11*36.2</f>
        <v>398.20000000000005</v>
      </c>
      <c r="D4" s="20">
        <f>28*36.2</f>
        <v>1013.6000000000001</v>
      </c>
    </row>
    <row r="5" spans="1:4" x14ac:dyDescent="0.25">
      <c r="B5" s="13" t="s">
        <v>48</v>
      </c>
      <c r="C5" s="20">
        <v>1600</v>
      </c>
      <c r="D5" s="20">
        <v>1600</v>
      </c>
    </row>
    <row r="6" spans="1:4" x14ac:dyDescent="0.25">
      <c r="B6" s="13" t="s">
        <v>49</v>
      </c>
      <c r="C6" s="21">
        <v>200</v>
      </c>
      <c r="D6" s="21">
        <v>200</v>
      </c>
    </row>
    <row r="7" spans="1:4" x14ac:dyDescent="0.25">
      <c r="B7" s="13" t="s">
        <v>50</v>
      </c>
      <c r="C7" s="20">
        <f>C6*C4</f>
        <v>79640.000000000015</v>
      </c>
      <c r="D7" s="20">
        <f>D6*D4</f>
        <v>202720.00000000003</v>
      </c>
    </row>
    <row r="8" spans="1:4" x14ac:dyDescent="0.25">
      <c r="B8" s="13" t="s">
        <v>51</v>
      </c>
      <c r="C8" s="20">
        <f>C6*(C5-C4)</f>
        <v>240360</v>
      </c>
      <c r="D8" s="20">
        <f>D6*(D5-D4)</f>
        <v>117279.99999999997</v>
      </c>
    </row>
    <row r="9" spans="1:4" x14ac:dyDescent="0.25">
      <c r="B9" s="14" t="s">
        <v>52</v>
      </c>
      <c r="C9" s="107" t="s">
        <v>53</v>
      </c>
      <c r="D9" s="107"/>
    </row>
    <row r="10" spans="1:4" x14ac:dyDescent="0.25">
      <c r="B10" s="14" t="s">
        <v>54</v>
      </c>
      <c r="C10" s="107" t="s">
        <v>55</v>
      </c>
      <c r="D10" s="107"/>
    </row>
    <row r="11" spans="1:4" x14ac:dyDescent="0.25">
      <c r="B11" s="14" t="s">
        <v>56</v>
      </c>
      <c r="C11" s="108" t="s">
        <v>57</v>
      </c>
      <c r="D11" s="108"/>
    </row>
    <row r="12" spans="1:4" x14ac:dyDescent="0.25">
      <c r="B12" s="14" t="s">
        <v>107</v>
      </c>
      <c r="C12" s="108" t="s">
        <v>108</v>
      </c>
      <c r="D12" s="108"/>
    </row>
    <row r="41" spans="2:3" x14ac:dyDescent="0.25">
      <c r="B41" s="4" t="s">
        <v>168</v>
      </c>
    </row>
    <row r="42" spans="2:3" x14ac:dyDescent="0.25">
      <c r="B42" s="22" t="s">
        <v>169</v>
      </c>
      <c r="C42" s="6" t="s">
        <v>170</v>
      </c>
    </row>
    <row r="43" spans="2:3" x14ac:dyDescent="0.25">
      <c r="B43" s="22" t="s">
        <v>171</v>
      </c>
      <c r="C43" s="6" t="s">
        <v>172</v>
      </c>
    </row>
    <row r="44" spans="2:3" x14ac:dyDescent="0.25">
      <c r="B44" s="22" t="s">
        <v>173</v>
      </c>
      <c r="C44" s="6" t="s">
        <v>174</v>
      </c>
    </row>
    <row r="45" spans="2:3" x14ac:dyDescent="0.25">
      <c r="B45" s="22" t="s">
        <v>175</v>
      </c>
      <c r="C45" s="6" t="s">
        <v>176</v>
      </c>
    </row>
    <row r="46" spans="2:3" x14ac:dyDescent="0.25">
      <c r="B46" s="22" t="s">
        <v>177</v>
      </c>
      <c r="C46" s="6" t="s">
        <v>178</v>
      </c>
    </row>
    <row r="47" spans="2:3" x14ac:dyDescent="0.25">
      <c r="B47" s="22" t="s">
        <v>179</v>
      </c>
      <c r="C47" s="6" t="s">
        <v>180</v>
      </c>
    </row>
    <row r="48" spans="2:3" x14ac:dyDescent="0.25">
      <c r="B48" s="22" t="s">
        <v>181</v>
      </c>
      <c r="C48" s="6" t="s">
        <v>182</v>
      </c>
    </row>
    <row r="49" spans="2:3" x14ac:dyDescent="0.25">
      <c r="B49" s="22" t="s">
        <v>183</v>
      </c>
      <c r="C49" s="6" t="s">
        <v>204</v>
      </c>
    </row>
    <row r="50" spans="2:3" x14ac:dyDescent="0.25">
      <c r="B50" s="22" t="s">
        <v>184</v>
      </c>
      <c r="C50" s="6" t="s">
        <v>185</v>
      </c>
    </row>
    <row r="51" spans="2:3" x14ac:dyDescent="0.25">
      <c r="B51" s="22" t="s">
        <v>186</v>
      </c>
      <c r="C51" s="6" t="s">
        <v>187</v>
      </c>
    </row>
    <row r="52" spans="2:3" x14ac:dyDescent="0.25">
      <c r="B52" s="22" t="s">
        <v>188</v>
      </c>
      <c r="C52" s="6" t="s">
        <v>189</v>
      </c>
    </row>
    <row r="53" spans="2:3" x14ac:dyDescent="0.25">
      <c r="B53" s="22" t="s">
        <v>190</v>
      </c>
      <c r="C53" s="6" t="s">
        <v>191</v>
      </c>
    </row>
    <row r="54" spans="2:3" x14ac:dyDescent="0.25">
      <c r="B54" s="22" t="s">
        <v>192</v>
      </c>
      <c r="C54" s="6" t="s">
        <v>193</v>
      </c>
    </row>
    <row r="55" spans="2:3" x14ac:dyDescent="0.25">
      <c r="B55" s="22" t="s">
        <v>194</v>
      </c>
      <c r="C55" s="6" t="s">
        <v>195</v>
      </c>
    </row>
    <row r="56" spans="2:3" x14ac:dyDescent="0.25">
      <c r="B56" s="22" t="s">
        <v>196</v>
      </c>
      <c r="C56" s="6" t="s">
        <v>197</v>
      </c>
    </row>
    <row r="57" spans="2:3" x14ac:dyDescent="0.25">
      <c r="B57" s="22" t="s">
        <v>198</v>
      </c>
      <c r="C57" s="6" t="s">
        <v>199</v>
      </c>
    </row>
    <row r="58" spans="2:3" x14ac:dyDescent="0.25">
      <c r="B58" s="22" t="s">
        <v>200</v>
      </c>
      <c r="C58" s="6" t="s">
        <v>201</v>
      </c>
    </row>
    <row r="59" spans="2:3" x14ac:dyDescent="0.25">
      <c r="B59" s="22" t="s">
        <v>202</v>
      </c>
      <c r="C59" s="6" t="s">
        <v>203</v>
      </c>
    </row>
  </sheetData>
  <mergeCells count="5">
    <mergeCell ref="C9:D9"/>
    <mergeCell ref="C10:D10"/>
    <mergeCell ref="C11:D11"/>
    <mergeCell ref="C3:D3"/>
    <mergeCell ref="C12:D12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5" sqref="C15"/>
    </sheetView>
  </sheetViews>
  <sheetFormatPr defaultRowHeight="15" x14ac:dyDescent="0.25"/>
  <cols>
    <col min="1" max="1" width="12.5703125" bestFit="1" customWidth="1"/>
    <col min="2" max="2" width="20.5703125" bestFit="1" customWidth="1"/>
    <col min="3" max="3" width="79.5703125" customWidth="1"/>
  </cols>
  <sheetData>
    <row r="1" spans="1:3" x14ac:dyDescent="0.25">
      <c r="A1" s="3" t="s">
        <v>7</v>
      </c>
    </row>
    <row r="3" spans="1:3" x14ac:dyDescent="0.25">
      <c r="B3" s="4" t="s">
        <v>59</v>
      </c>
      <c r="C3" t="s">
        <v>60</v>
      </c>
    </row>
    <row r="4" spans="1:3" x14ac:dyDescent="0.25">
      <c r="B4" s="4" t="s">
        <v>61</v>
      </c>
      <c r="C4" t="s">
        <v>62</v>
      </c>
    </row>
    <row r="5" spans="1:3" x14ac:dyDescent="0.25">
      <c r="B5" s="4" t="s">
        <v>63</v>
      </c>
      <c r="C5" t="s">
        <v>64</v>
      </c>
    </row>
    <row r="7" spans="1:3" x14ac:dyDescent="0.25">
      <c r="B7" s="4" t="s">
        <v>166</v>
      </c>
      <c r="C7" t="s">
        <v>205</v>
      </c>
    </row>
  </sheetData>
  <hyperlinks>
    <hyperlink ref="A1" location="Содержание!A1" display="Содержа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7" sqref="D7"/>
    </sheetView>
  </sheetViews>
  <sheetFormatPr defaultRowHeight="15" x14ac:dyDescent="0.25"/>
  <cols>
    <col min="1" max="1" width="12.5703125" bestFit="1" customWidth="1"/>
  </cols>
  <sheetData>
    <row r="1" spans="1:2" x14ac:dyDescent="0.25">
      <c r="A1" s="3" t="s">
        <v>7</v>
      </c>
      <c r="B1" t="s">
        <v>99</v>
      </c>
    </row>
  </sheetData>
  <hyperlinks>
    <hyperlink ref="A1" location="Содержание!A1" display="Содержани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77" zoomScale="70" zoomScaleNormal="70" workbookViewId="0">
      <selection activeCell="H76" sqref="H76"/>
    </sheetView>
  </sheetViews>
  <sheetFormatPr defaultRowHeight="15" x14ac:dyDescent="0.25"/>
  <cols>
    <col min="1" max="1" width="40" bestFit="1" customWidth="1"/>
    <col min="2" max="2" width="76.7109375" customWidth="1"/>
    <col min="3" max="4" width="44.7109375" customWidth="1"/>
  </cols>
  <sheetData>
    <row r="1" spans="1:4" x14ac:dyDescent="0.25">
      <c r="A1" s="3" t="s">
        <v>7</v>
      </c>
      <c r="B1" t="s">
        <v>100</v>
      </c>
    </row>
    <row r="3" spans="1:4" x14ac:dyDescent="0.25">
      <c r="A3" s="10" t="s">
        <v>16</v>
      </c>
    </row>
    <row r="4" spans="1:4" x14ac:dyDescent="0.25">
      <c r="A4" s="9" t="s">
        <v>17</v>
      </c>
      <c r="B4" s="9"/>
      <c r="C4" s="9"/>
      <c r="D4" s="9"/>
    </row>
    <row r="5" spans="1:4" x14ac:dyDescent="0.25">
      <c r="A5" s="4"/>
      <c r="B5" s="5" t="s">
        <v>10</v>
      </c>
      <c r="C5" s="5" t="s">
        <v>11</v>
      </c>
      <c r="D5" s="5" t="s">
        <v>13</v>
      </c>
    </row>
    <row r="6" spans="1:4" x14ac:dyDescent="0.25">
      <c r="A6" s="4"/>
      <c r="B6" s="6" t="s">
        <v>8</v>
      </c>
      <c r="C6" s="6" t="s">
        <v>12</v>
      </c>
      <c r="D6" s="6" t="s">
        <v>14</v>
      </c>
    </row>
    <row r="7" spans="1:4" x14ac:dyDescent="0.25">
      <c r="A7" s="4"/>
      <c r="B7" s="6" t="s">
        <v>9</v>
      </c>
      <c r="C7" s="6" t="s">
        <v>15</v>
      </c>
      <c r="D7" s="6" t="s">
        <v>14</v>
      </c>
    </row>
    <row r="8" spans="1:4" x14ac:dyDescent="0.25">
      <c r="A8" s="4"/>
    </row>
    <row r="9" spans="1:4" ht="18.75" x14ac:dyDescent="0.3">
      <c r="B9" s="15" t="s">
        <v>8</v>
      </c>
    </row>
    <row r="10" spans="1:4" x14ac:dyDescent="0.25">
      <c r="B10" s="34" t="s">
        <v>137</v>
      </c>
      <c r="C10" s="8" t="s">
        <v>19</v>
      </c>
      <c r="D10" s="8" t="s">
        <v>20</v>
      </c>
    </row>
    <row r="11" spans="1:4" x14ac:dyDescent="0.25">
      <c r="B11" s="51" t="s">
        <v>141</v>
      </c>
      <c r="C11" s="51" t="s">
        <v>145</v>
      </c>
      <c r="D11" s="53"/>
    </row>
    <row r="12" spans="1:4" ht="45" x14ac:dyDescent="0.25">
      <c r="B12" s="52" t="s">
        <v>139</v>
      </c>
      <c r="C12" s="12"/>
      <c r="D12" s="12" t="s">
        <v>162</v>
      </c>
    </row>
    <row r="13" spans="1:4" x14ac:dyDescent="0.25">
      <c r="B13" s="52" t="s">
        <v>146</v>
      </c>
      <c r="C13" s="12" t="s">
        <v>152</v>
      </c>
      <c r="D13" s="12"/>
    </row>
    <row r="14" spans="1:4" x14ac:dyDescent="0.25">
      <c r="B14" s="52" t="s">
        <v>151</v>
      </c>
      <c r="C14" s="12" t="s">
        <v>148</v>
      </c>
      <c r="D14" s="12"/>
    </row>
    <row r="15" spans="1:4" ht="45" x14ac:dyDescent="0.25">
      <c r="B15" s="52" t="s">
        <v>140</v>
      </c>
      <c r="C15" s="12"/>
      <c r="D15" s="12" t="s">
        <v>153</v>
      </c>
    </row>
    <row r="16" spans="1:4" ht="45" x14ac:dyDescent="0.25">
      <c r="B16" s="52" t="s">
        <v>149</v>
      </c>
      <c r="C16" s="12" t="s">
        <v>150</v>
      </c>
      <c r="D16" s="12"/>
    </row>
    <row r="17" spans="2:4" x14ac:dyDescent="0.25">
      <c r="B17" s="51" t="s">
        <v>136</v>
      </c>
      <c r="C17" s="51" t="s">
        <v>147</v>
      </c>
      <c r="D17" s="53"/>
    </row>
    <row r="18" spans="2:4" ht="60" x14ac:dyDescent="0.25">
      <c r="B18" s="55" t="s">
        <v>229</v>
      </c>
      <c r="C18" s="54"/>
      <c r="D18" s="54" t="s">
        <v>230</v>
      </c>
    </row>
    <row r="19" spans="2:4" x14ac:dyDescent="0.25">
      <c r="B19" s="52" t="s">
        <v>138</v>
      </c>
      <c r="C19" s="12"/>
      <c r="D19" s="12" t="s">
        <v>154</v>
      </c>
    </row>
    <row r="20" spans="2:4" ht="45" x14ac:dyDescent="0.25">
      <c r="B20" s="52" t="s">
        <v>242</v>
      </c>
      <c r="C20" s="12"/>
      <c r="D20" s="12" t="s">
        <v>241</v>
      </c>
    </row>
    <row r="21" spans="2:4" x14ac:dyDescent="0.25">
      <c r="B21" s="52" t="s">
        <v>157</v>
      </c>
      <c r="C21" s="12"/>
      <c r="D21" s="12" t="s">
        <v>155</v>
      </c>
    </row>
    <row r="22" spans="2:4" ht="30" x14ac:dyDescent="0.25">
      <c r="B22" s="52" t="s">
        <v>158</v>
      </c>
      <c r="C22" s="12"/>
      <c r="D22" s="12" t="s">
        <v>156</v>
      </c>
    </row>
    <row r="23" spans="2:4" ht="30" x14ac:dyDescent="0.25">
      <c r="B23" s="52" t="s">
        <v>159</v>
      </c>
      <c r="C23" s="12"/>
      <c r="D23" s="12" t="s">
        <v>160</v>
      </c>
    </row>
    <row r="24" spans="2:4" ht="45" x14ac:dyDescent="0.25">
      <c r="B24" s="52" t="s">
        <v>165</v>
      </c>
      <c r="C24" s="12"/>
      <c r="D24" s="12" t="s">
        <v>228</v>
      </c>
    </row>
    <row r="25" spans="2:4" x14ac:dyDescent="0.25">
      <c r="B25" s="51" t="s">
        <v>142</v>
      </c>
      <c r="C25" s="53"/>
      <c r="D25" s="53"/>
    </row>
    <row r="26" spans="2:4" ht="45" x14ac:dyDescent="0.25">
      <c r="B26" s="50" t="s">
        <v>164</v>
      </c>
      <c r="C26" s="12" t="s">
        <v>161</v>
      </c>
      <c r="D26" s="12"/>
    </row>
    <row r="27" spans="2:4" ht="30" x14ac:dyDescent="0.25">
      <c r="B27" s="50" t="s">
        <v>143</v>
      </c>
      <c r="C27" s="12" t="s">
        <v>227</v>
      </c>
      <c r="D27" s="12"/>
    </row>
    <row r="28" spans="2:4" x14ac:dyDescent="0.25">
      <c r="B28" s="51" t="s">
        <v>135</v>
      </c>
      <c r="C28" s="53"/>
      <c r="D28" s="53"/>
    </row>
    <row r="29" spans="2:4" x14ac:dyDescent="0.25">
      <c r="B29" s="50" t="s">
        <v>144</v>
      </c>
      <c r="C29" s="12">
        <v>0</v>
      </c>
      <c r="D29" s="12">
        <v>0</v>
      </c>
    </row>
    <row r="30" spans="2:4" x14ac:dyDescent="0.25">
      <c r="B30" s="51" t="s">
        <v>134</v>
      </c>
      <c r="C30" s="53"/>
      <c r="D30" s="53"/>
    </row>
    <row r="31" spans="2:4" ht="45" x14ac:dyDescent="0.25">
      <c r="B31" s="52" t="s">
        <v>132</v>
      </c>
      <c r="C31" s="12"/>
      <c r="D31" s="12" t="s">
        <v>237</v>
      </c>
    </row>
    <row r="32" spans="2:4" ht="30" x14ac:dyDescent="0.25">
      <c r="B32" s="52" t="s">
        <v>133</v>
      </c>
      <c r="C32" s="12" t="s">
        <v>163</v>
      </c>
      <c r="D32" s="12" t="s">
        <v>218</v>
      </c>
    </row>
    <row r="33" spans="1:4" ht="30" x14ac:dyDescent="0.25">
      <c r="B33" s="52"/>
      <c r="C33" s="12"/>
      <c r="D33" s="12" t="s">
        <v>222</v>
      </c>
    </row>
    <row r="34" spans="1:4" ht="30" x14ac:dyDescent="0.25">
      <c r="B34" s="52"/>
      <c r="C34" s="12"/>
      <c r="D34" s="12" t="s">
        <v>238</v>
      </c>
    </row>
    <row r="36" spans="1:4" ht="18.75" x14ac:dyDescent="0.3">
      <c r="B36" s="15" t="s">
        <v>9</v>
      </c>
    </row>
    <row r="37" spans="1:4" x14ac:dyDescent="0.25">
      <c r="B37" s="5"/>
      <c r="C37" s="5" t="s">
        <v>19</v>
      </c>
      <c r="D37" s="5" t="s">
        <v>20</v>
      </c>
    </row>
    <row r="38" spans="1:4" ht="30" x14ac:dyDescent="0.25">
      <c r="B38" s="6" t="s">
        <v>21</v>
      </c>
      <c r="C38" s="56" t="s">
        <v>213</v>
      </c>
      <c r="D38" s="56" t="s">
        <v>215</v>
      </c>
    </row>
    <row r="39" spans="1:4" ht="30" x14ac:dyDescent="0.25">
      <c r="B39" s="6" t="s">
        <v>22</v>
      </c>
      <c r="C39" s="56"/>
      <c r="D39" s="56" t="s">
        <v>243</v>
      </c>
    </row>
    <row r="40" spans="1:4" ht="75" x14ac:dyDescent="0.25">
      <c r="B40" s="6" t="s">
        <v>23</v>
      </c>
      <c r="C40" s="56" t="s">
        <v>216</v>
      </c>
      <c r="D40" s="56" t="s">
        <v>233</v>
      </c>
    </row>
    <row r="41" spans="1:4" ht="30" x14ac:dyDescent="0.25">
      <c r="B41" s="6" t="s">
        <v>24</v>
      </c>
      <c r="C41" s="56"/>
      <c r="D41" s="56" t="s">
        <v>214</v>
      </c>
    </row>
    <row r="42" spans="1:4" ht="75" x14ac:dyDescent="0.25">
      <c r="B42" s="6" t="s">
        <v>25</v>
      </c>
      <c r="C42" s="56" t="s">
        <v>235</v>
      </c>
      <c r="D42" s="56" t="s">
        <v>217</v>
      </c>
    </row>
    <row r="44" spans="1:4" x14ac:dyDescent="0.25">
      <c r="A44" s="9" t="s">
        <v>18</v>
      </c>
      <c r="B44" s="9"/>
    </row>
    <row r="45" spans="1:4" x14ac:dyDescent="0.25">
      <c r="B45" s="5"/>
      <c r="C45" s="5" t="s">
        <v>11</v>
      </c>
    </row>
    <row r="46" spans="1:4" x14ac:dyDescent="0.25">
      <c r="B46" s="6" t="s">
        <v>26</v>
      </c>
      <c r="C46" s="6"/>
    </row>
    <row r="47" spans="1:4" x14ac:dyDescent="0.25">
      <c r="B47" s="6" t="s">
        <v>27</v>
      </c>
      <c r="C47" s="6"/>
    </row>
    <row r="48" spans="1:4" x14ac:dyDescent="0.25">
      <c r="B48" s="6" t="s">
        <v>28</v>
      </c>
      <c r="C48" s="6"/>
    </row>
    <row r="49" spans="2:3" x14ac:dyDescent="0.25">
      <c r="B49" s="6" t="s">
        <v>29</v>
      </c>
      <c r="C49" s="6"/>
    </row>
    <row r="50" spans="2:3" x14ac:dyDescent="0.25">
      <c r="B50" s="6" t="s">
        <v>30</v>
      </c>
      <c r="C50" s="6"/>
    </row>
    <row r="52" spans="2:3" x14ac:dyDescent="0.25">
      <c r="B52" s="57" t="s">
        <v>210</v>
      </c>
    </row>
    <row r="53" spans="2:3" x14ac:dyDescent="0.25">
      <c r="B53" s="12" t="s">
        <v>226</v>
      </c>
    </row>
    <row r="54" spans="2:3" x14ac:dyDescent="0.25">
      <c r="B54" s="12" t="s">
        <v>231</v>
      </c>
    </row>
    <row r="55" spans="2:3" x14ac:dyDescent="0.25">
      <c r="B55" s="12" t="s">
        <v>219</v>
      </c>
    </row>
    <row r="56" spans="2:3" ht="30" x14ac:dyDescent="0.25">
      <c r="B56" s="12" t="s">
        <v>220</v>
      </c>
    </row>
    <row r="57" spans="2:3" ht="30" x14ac:dyDescent="0.25">
      <c r="B57" s="12" t="s">
        <v>223</v>
      </c>
    </row>
    <row r="58" spans="2:3" ht="30" x14ac:dyDescent="0.25">
      <c r="B58" s="12" t="s">
        <v>225</v>
      </c>
    </row>
    <row r="59" spans="2:3" x14ac:dyDescent="0.25">
      <c r="B59" s="12" t="s">
        <v>232</v>
      </c>
    </row>
    <row r="60" spans="2:3" x14ac:dyDescent="0.25">
      <c r="B60" s="12"/>
    </row>
    <row r="61" spans="2:3" x14ac:dyDescent="0.25">
      <c r="B61" s="12"/>
    </row>
    <row r="62" spans="2:3" x14ac:dyDescent="0.25">
      <c r="B62" s="12"/>
    </row>
    <row r="64" spans="2:3" x14ac:dyDescent="0.25">
      <c r="B64" s="57" t="s">
        <v>211</v>
      </c>
    </row>
    <row r="65" spans="1:4" ht="30" x14ac:dyDescent="0.25">
      <c r="B65" s="12" t="s">
        <v>236</v>
      </c>
    </row>
    <row r="66" spans="1:4" x14ac:dyDescent="0.25">
      <c r="B66" s="12" t="s">
        <v>221</v>
      </c>
    </row>
    <row r="67" spans="1:4" x14ac:dyDescent="0.25">
      <c r="B67" s="12" t="s">
        <v>224</v>
      </c>
    </row>
    <row r="68" spans="1:4" x14ac:dyDescent="0.25">
      <c r="B68" s="12"/>
    </row>
    <row r="69" spans="1:4" x14ac:dyDescent="0.25">
      <c r="B69" s="12"/>
    </row>
    <row r="70" spans="1:4" x14ac:dyDescent="0.25">
      <c r="B70" s="12"/>
    </row>
    <row r="71" spans="1:4" x14ac:dyDescent="0.25">
      <c r="B71" s="12"/>
    </row>
    <row r="72" spans="1:4" x14ac:dyDescent="0.25">
      <c r="B72" s="12"/>
    </row>
    <row r="74" spans="1:4" x14ac:dyDescent="0.25">
      <c r="A74" s="9" t="s">
        <v>209</v>
      </c>
      <c r="B74" s="9"/>
    </row>
    <row r="75" spans="1:4" ht="18.75" x14ac:dyDescent="0.3">
      <c r="B75" s="7" t="s">
        <v>31</v>
      </c>
    </row>
    <row r="76" spans="1:4" ht="285" x14ac:dyDescent="0.25">
      <c r="B76" s="5"/>
      <c r="C76" s="58" t="s">
        <v>263</v>
      </c>
      <c r="D76" s="58" t="s">
        <v>239</v>
      </c>
    </row>
    <row r="77" spans="1:4" ht="330" x14ac:dyDescent="0.25">
      <c r="B77" s="58" t="s">
        <v>234</v>
      </c>
      <c r="C77" s="59" t="s">
        <v>262</v>
      </c>
      <c r="D77" s="59" t="s">
        <v>240</v>
      </c>
    </row>
    <row r="78" spans="1:4" ht="409.5" x14ac:dyDescent="0.25">
      <c r="B78" s="58" t="s">
        <v>244</v>
      </c>
      <c r="C78" s="59" t="s">
        <v>245</v>
      </c>
      <c r="D78" s="59" t="s">
        <v>246</v>
      </c>
    </row>
  </sheetData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8" zoomScale="90" zoomScaleNormal="90" workbookViewId="0">
      <selection activeCell="F58" sqref="F58"/>
    </sheetView>
  </sheetViews>
  <sheetFormatPr defaultRowHeight="15" x14ac:dyDescent="0.25"/>
  <cols>
    <col min="1" max="1" width="20.85546875" bestFit="1" customWidth="1"/>
    <col min="2" max="2" width="29.7109375" style="11" customWidth="1"/>
    <col min="3" max="4" width="3.7109375" style="11" customWidth="1"/>
    <col min="5" max="6" width="35.5703125" style="11" customWidth="1"/>
    <col min="7" max="7" width="29.7109375" style="11" customWidth="1"/>
    <col min="8" max="8" width="87.5703125" customWidth="1"/>
  </cols>
  <sheetData>
    <row r="1" spans="1:7" x14ac:dyDescent="0.25">
      <c r="A1" s="3" t="s">
        <v>7</v>
      </c>
      <c r="B1" s="28" t="s">
        <v>101</v>
      </c>
      <c r="C1" s="28"/>
      <c r="D1" s="28"/>
    </row>
    <row r="3" spans="1:7" x14ac:dyDescent="0.25">
      <c r="A3" s="6"/>
      <c r="B3" s="8" t="s">
        <v>35</v>
      </c>
      <c r="C3" s="112" t="s">
        <v>36</v>
      </c>
      <c r="D3" s="113"/>
      <c r="E3" s="114"/>
      <c r="F3" s="8" t="s">
        <v>37</v>
      </c>
      <c r="G3" s="8" t="s">
        <v>38</v>
      </c>
    </row>
    <row r="4" spans="1:7" ht="30" x14ac:dyDescent="0.25">
      <c r="A4" s="6" t="s">
        <v>32</v>
      </c>
      <c r="B4" s="12" t="s">
        <v>39</v>
      </c>
      <c r="C4" s="115" t="s">
        <v>40</v>
      </c>
      <c r="D4" s="116"/>
      <c r="E4" s="117"/>
      <c r="F4" s="12" t="s">
        <v>41</v>
      </c>
      <c r="G4" s="12" t="s">
        <v>42</v>
      </c>
    </row>
    <row r="5" spans="1:7" ht="60" x14ac:dyDescent="0.25">
      <c r="A5" s="22" t="s">
        <v>33</v>
      </c>
      <c r="B5" s="12" t="s">
        <v>43</v>
      </c>
      <c r="C5" s="115"/>
      <c r="D5" s="116"/>
      <c r="E5" s="117"/>
      <c r="F5" s="12"/>
      <c r="G5" s="12"/>
    </row>
    <row r="6" spans="1:7" x14ac:dyDescent="0.25">
      <c r="A6" s="12" t="s">
        <v>268</v>
      </c>
      <c r="B6" s="12"/>
      <c r="C6" s="115"/>
      <c r="D6" s="116"/>
      <c r="E6" s="117"/>
      <c r="F6" s="12"/>
      <c r="G6" s="12"/>
    </row>
    <row r="7" spans="1:7" x14ac:dyDescent="0.25">
      <c r="A7" s="12" t="s">
        <v>269</v>
      </c>
      <c r="B7" s="12"/>
      <c r="C7" s="115"/>
      <c r="D7" s="116"/>
      <c r="E7" s="117"/>
      <c r="F7" s="12"/>
      <c r="G7" s="12"/>
    </row>
    <row r="8" spans="1:7" ht="45" x14ac:dyDescent="0.25">
      <c r="A8" s="12" t="s">
        <v>270</v>
      </c>
      <c r="B8" s="12"/>
      <c r="C8" s="115"/>
      <c r="D8" s="116"/>
      <c r="E8" s="117"/>
      <c r="F8" s="12"/>
      <c r="G8" s="12"/>
    </row>
    <row r="9" spans="1:7" x14ac:dyDescent="0.25">
      <c r="A9" s="12" t="s">
        <v>81</v>
      </c>
      <c r="B9" s="12"/>
      <c r="C9" s="115"/>
      <c r="D9" s="116"/>
      <c r="E9" s="117"/>
      <c r="F9" s="12"/>
      <c r="G9" s="12"/>
    </row>
    <row r="10" spans="1:7" x14ac:dyDescent="0.25">
      <c r="A10" s="12" t="s">
        <v>271</v>
      </c>
      <c r="B10" s="12"/>
      <c r="C10" s="115"/>
      <c r="D10" s="116"/>
      <c r="E10" s="117"/>
      <c r="F10" s="12"/>
      <c r="G10" s="12"/>
    </row>
    <row r="11" spans="1:7" ht="90" x14ac:dyDescent="0.25">
      <c r="A11" s="6" t="s">
        <v>34</v>
      </c>
      <c r="B11" s="12" t="s">
        <v>44</v>
      </c>
      <c r="C11" s="115"/>
      <c r="D11" s="116"/>
      <c r="E11" s="117"/>
      <c r="F11" s="12"/>
      <c r="G11" s="12"/>
    </row>
    <row r="13" spans="1:7" x14ac:dyDescent="0.25">
      <c r="A13" t="s">
        <v>32</v>
      </c>
    </row>
    <row r="14" spans="1:7" ht="56.25" x14ac:dyDescent="0.25">
      <c r="A14" t="s">
        <v>261</v>
      </c>
      <c r="B14" s="63" t="s">
        <v>40</v>
      </c>
    </row>
    <row r="15" spans="1:7" ht="33" customHeight="1" x14ac:dyDescent="0.25">
      <c r="B15" s="71" t="s">
        <v>258</v>
      </c>
      <c r="C15" s="119"/>
      <c r="D15" s="119"/>
      <c r="E15" s="119"/>
      <c r="F15" s="119"/>
    </row>
    <row r="16" spans="1:7" ht="30" x14ac:dyDescent="0.25">
      <c r="B16" s="70" t="s">
        <v>259</v>
      </c>
      <c r="C16" s="118"/>
      <c r="D16" s="118"/>
      <c r="E16" s="118"/>
      <c r="F16" s="118"/>
    </row>
    <row r="17" spans="1:9" ht="30" x14ac:dyDescent="0.25">
      <c r="B17" s="70" t="s">
        <v>260</v>
      </c>
      <c r="C17" s="118"/>
      <c r="D17" s="118"/>
      <c r="E17" s="118"/>
      <c r="F17" s="118"/>
    </row>
    <row r="18" spans="1:9" x14ac:dyDescent="0.25">
      <c r="A18" s="1"/>
      <c r="B18" s="68"/>
      <c r="C18" s="68"/>
      <c r="D18" s="68"/>
      <c r="E18" s="68"/>
      <c r="F18" s="68"/>
      <c r="G18" s="68"/>
      <c r="H18" s="1"/>
    </row>
    <row r="19" spans="1:9" x14ac:dyDescent="0.25">
      <c r="A19" s="1"/>
      <c r="B19" s="68"/>
      <c r="C19" s="68"/>
      <c r="D19" s="68"/>
      <c r="E19" s="68"/>
      <c r="F19" s="68"/>
      <c r="G19" s="68"/>
      <c r="H19" s="1"/>
    </row>
    <row r="20" spans="1:9" x14ac:dyDescent="0.25">
      <c r="A20" s="1"/>
      <c r="B20" s="68"/>
      <c r="C20" s="68"/>
      <c r="D20" s="68"/>
      <c r="E20" s="68"/>
      <c r="F20" s="68"/>
      <c r="G20" s="68"/>
      <c r="H20" s="1"/>
    </row>
    <row r="21" spans="1:9" ht="18.75" x14ac:dyDescent="0.25">
      <c r="B21" s="63" t="s">
        <v>39</v>
      </c>
      <c r="C21" s="68"/>
      <c r="D21" s="68"/>
      <c r="E21" s="68"/>
      <c r="F21" s="68"/>
      <c r="G21" s="68"/>
      <c r="H21" s="1"/>
    </row>
    <row r="22" spans="1:9" ht="18.75" x14ac:dyDescent="0.3">
      <c r="A22" s="1"/>
      <c r="B22" s="68"/>
      <c r="C22" s="68"/>
      <c r="D22" s="68"/>
      <c r="E22" s="110" t="s">
        <v>247</v>
      </c>
      <c r="F22" s="110"/>
      <c r="G22" s="68"/>
      <c r="H22" s="1"/>
    </row>
    <row r="23" spans="1:9" ht="18.75" x14ac:dyDescent="0.3">
      <c r="A23" s="1"/>
      <c r="B23" s="68"/>
      <c r="C23" s="68"/>
      <c r="D23" s="68"/>
      <c r="E23" s="61" t="s">
        <v>248</v>
      </c>
      <c r="F23" s="61" t="s">
        <v>249</v>
      </c>
      <c r="G23" s="68"/>
      <c r="H23" s="1"/>
    </row>
    <row r="24" spans="1:9" ht="171" customHeight="1" x14ac:dyDescent="0.25">
      <c r="A24" s="1"/>
      <c r="B24" s="68"/>
      <c r="C24" s="111" t="s">
        <v>250</v>
      </c>
      <c r="D24" s="62" t="s">
        <v>252</v>
      </c>
      <c r="E24" s="67" t="s">
        <v>266</v>
      </c>
      <c r="F24" s="65" t="s">
        <v>267</v>
      </c>
      <c r="G24" s="68"/>
      <c r="H24" s="1"/>
    </row>
    <row r="25" spans="1:9" ht="171" customHeight="1" x14ac:dyDescent="0.25">
      <c r="A25" s="1"/>
      <c r="B25" s="68"/>
      <c r="C25" s="111"/>
      <c r="D25" s="62" t="s">
        <v>251</v>
      </c>
      <c r="E25" s="64" t="s">
        <v>264</v>
      </c>
      <c r="F25" s="60" t="s">
        <v>265</v>
      </c>
      <c r="G25" s="68"/>
      <c r="H25" s="1"/>
    </row>
    <row r="26" spans="1:9" x14ac:dyDescent="0.25">
      <c r="A26" s="1"/>
      <c r="B26" s="68"/>
      <c r="C26" s="68"/>
      <c r="D26" s="68"/>
      <c r="E26" s="68"/>
      <c r="F26" s="68"/>
      <c r="G26" s="68"/>
    </row>
    <row r="27" spans="1:9" x14ac:dyDescent="0.25">
      <c r="A27" s="1"/>
      <c r="B27" s="68"/>
      <c r="C27" s="68"/>
      <c r="D27" s="68"/>
      <c r="E27" s="68"/>
      <c r="F27" s="68"/>
      <c r="G27" s="68"/>
      <c r="H27" s="1"/>
    </row>
    <row r="28" spans="1:9" x14ac:dyDescent="0.25">
      <c r="A28" s="1"/>
      <c r="B28" s="68"/>
      <c r="C28" s="68"/>
      <c r="D28" s="68"/>
      <c r="E28" s="68"/>
      <c r="F28" s="68"/>
      <c r="G28" s="68"/>
      <c r="H28" s="1"/>
    </row>
    <row r="29" spans="1:9" x14ac:dyDescent="0.25">
      <c r="A29" s="1"/>
      <c r="B29" s="68"/>
      <c r="C29" s="68"/>
      <c r="D29" s="68"/>
      <c r="E29" s="68"/>
      <c r="F29" s="68"/>
      <c r="G29" s="68"/>
      <c r="H29" s="1"/>
    </row>
    <row r="30" spans="1:9" x14ac:dyDescent="0.25">
      <c r="A30" s="1"/>
      <c r="B30" s="68"/>
      <c r="C30" s="68"/>
      <c r="D30" s="68"/>
      <c r="E30" s="68"/>
      <c r="F30" s="68"/>
      <c r="G30" s="68"/>
      <c r="H30" s="1"/>
    </row>
    <row r="31" spans="1:9" ht="37.5" x14ac:dyDescent="0.25">
      <c r="A31" s="1"/>
      <c r="B31" s="63" t="s">
        <v>42</v>
      </c>
      <c r="C31" s="68"/>
      <c r="D31" s="68"/>
      <c r="E31" s="68"/>
      <c r="F31" s="68"/>
      <c r="G31" s="68"/>
      <c r="H31" s="1"/>
      <c r="I31" s="1"/>
    </row>
    <row r="32" spans="1:9" x14ac:dyDescent="0.25">
      <c r="A32" s="1"/>
      <c r="B32" s="68"/>
      <c r="C32" s="68"/>
      <c r="D32" s="68"/>
      <c r="E32" s="68"/>
      <c r="F32" s="68"/>
      <c r="G32" s="68"/>
      <c r="H32" s="1"/>
      <c r="I32" s="1"/>
    </row>
    <row r="33" spans="1:9" ht="18.75" x14ac:dyDescent="0.3">
      <c r="A33" s="1"/>
      <c r="B33" s="68"/>
      <c r="C33" s="68"/>
      <c r="D33" s="68"/>
      <c r="E33" s="68"/>
      <c r="F33" s="68"/>
      <c r="G33" s="68"/>
      <c r="H33" s="69" t="s">
        <v>283</v>
      </c>
      <c r="I33" s="1"/>
    </row>
    <row r="34" spans="1:9" ht="186" customHeight="1" x14ac:dyDescent="0.25">
      <c r="A34" s="1"/>
      <c r="B34" s="68"/>
      <c r="C34" s="111" t="s">
        <v>253</v>
      </c>
      <c r="D34" s="62" t="s">
        <v>255</v>
      </c>
      <c r="E34" s="12"/>
      <c r="F34" s="12"/>
      <c r="G34" s="68"/>
      <c r="H34" s="109" t="s">
        <v>284</v>
      </c>
      <c r="I34" s="1"/>
    </row>
    <row r="35" spans="1:9" ht="186" customHeight="1" x14ac:dyDescent="0.25">
      <c r="A35" s="1"/>
      <c r="B35" s="68"/>
      <c r="C35" s="111"/>
      <c r="D35" s="62" t="s">
        <v>254</v>
      </c>
      <c r="E35" s="12"/>
      <c r="F35" s="12"/>
      <c r="G35" s="68"/>
      <c r="H35" s="109"/>
      <c r="I35" s="1"/>
    </row>
    <row r="36" spans="1:9" ht="18.75" x14ac:dyDescent="0.3">
      <c r="A36" s="1"/>
      <c r="B36" s="68"/>
      <c r="C36" s="68"/>
      <c r="D36" s="68"/>
      <c r="E36" s="61" t="s">
        <v>256</v>
      </c>
      <c r="F36" s="61" t="s">
        <v>282</v>
      </c>
      <c r="G36" s="68"/>
      <c r="H36" s="1"/>
    </row>
    <row r="37" spans="1:9" ht="18.75" x14ac:dyDescent="0.3">
      <c r="A37" s="1"/>
      <c r="B37" s="68"/>
      <c r="C37" s="68"/>
      <c r="D37" s="68"/>
      <c r="E37" s="110" t="s">
        <v>257</v>
      </c>
      <c r="F37" s="110"/>
      <c r="G37" s="68"/>
      <c r="H37" s="1"/>
    </row>
    <row r="38" spans="1:9" x14ac:dyDescent="0.25">
      <c r="A38" s="1"/>
      <c r="B38" s="68"/>
      <c r="C38" s="68"/>
      <c r="D38" s="68"/>
      <c r="E38" s="68"/>
      <c r="F38" s="68"/>
      <c r="G38" s="68"/>
      <c r="H38" s="1"/>
    </row>
    <row r="39" spans="1:9" x14ac:dyDescent="0.25">
      <c r="A39" s="1"/>
      <c r="B39" s="68"/>
      <c r="C39" s="68"/>
      <c r="D39" s="68"/>
      <c r="E39" s="68"/>
      <c r="F39" s="68"/>
      <c r="G39" s="68"/>
      <c r="H39" s="1"/>
    </row>
    <row r="40" spans="1:9" x14ac:dyDescent="0.25">
      <c r="E40" s="57" t="s">
        <v>272</v>
      </c>
      <c r="F40" s="66"/>
      <c r="H40" s="1"/>
    </row>
    <row r="41" spans="1:9" x14ac:dyDescent="0.25">
      <c r="E41" s="12" t="s">
        <v>273</v>
      </c>
      <c r="F41" s="12"/>
      <c r="H41" s="1"/>
    </row>
    <row r="42" spans="1:9" x14ac:dyDescent="0.25">
      <c r="E42" s="12" t="s">
        <v>274</v>
      </c>
      <c r="F42" s="12"/>
      <c r="H42" s="1"/>
    </row>
    <row r="43" spans="1:9" ht="30" x14ac:dyDescent="0.25">
      <c r="E43" s="12" t="s">
        <v>270</v>
      </c>
      <c r="F43" s="12"/>
    </row>
    <row r="44" spans="1:9" x14ac:dyDescent="0.25">
      <c r="E44" s="12" t="s">
        <v>81</v>
      </c>
      <c r="F44" s="12"/>
    </row>
    <row r="45" spans="1:9" x14ac:dyDescent="0.25">
      <c r="E45" s="12" t="s">
        <v>271</v>
      </c>
      <c r="F45" s="12"/>
    </row>
    <row r="47" spans="1:9" x14ac:dyDescent="0.25">
      <c r="E47" s="57" t="s">
        <v>34</v>
      </c>
      <c r="F47" s="66"/>
    </row>
    <row r="48" spans="1:9" x14ac:dyDescent="0.25">
      <c r="E48" s="12" t="s">
        <v>275</v>
      </c>
      <c r="F48" s="12"/>
    </row>
    <row r="49" spans="5:6" x14ac:dyDescent="0.25">
      <c r="E49" s="12" t="s">
        <v>276</v>
      </c>
      <c r="F49" s="12"/>
    </row>
    <row r="50" spans="5:6" x14ac:dyDescent="0.25">
      <c r="E50" s="12" t="s">
        <v>277</v>
      </c>
      <c r="F50" s="12"/>
    </row>
    <row r="51" spans="5:6" x14ac:dyDescent="0.25">
      <c r="E51" s="12" t="s">
        <v>278</v>
      </c>
      <c r="F51" s="12"/>
    </row>
    <row r="52" spans="5:6" x14ac:dyDescent="0.25">
      <c r="E52" s="12" t="s">
        <v>279</v>
      </c>
      <c r="F52" s="12"/>
    </row>
    <row r="53" spans="5:6" x14ac:dyDescent="0.25">
      <c r="E53" s="12" t="s">
        <v>280</v>
      </c>
      <c r="F53" s="12"/>
    </row>
    <row r="56" spans="5:6" ht="56.25" x14ac:dyDescent="0.3">
      <c r="E56" s="73" t="s">
        <v>287</v>
      </c>
    </row>
  </sheetData>
  <mergeCells count="17">
    <mergeCell ref="C15:F15"/>
    <mergeCell ref="H34:H35"/>
    <mergeCell ref="E37:F37"/>
    <mergeCell ref="C34:C35"/>
    <mergeCell ref="E22:F22"/>
    <mergeCell ref="C3:E3"/>
    <mergeCell ref="C4:E4"/>
    <mergeCell ref="C5:E5"/>
    <mergeCell ref="C11:E11"/>
    <mergeCell ref="C24:C25"/>
    <mergeCell ref="C16:F16"/>
    <mergeCell ref="C6:E6"/>
    <mergeCell ref="C7:E7"/>
    <mergeCell ref="C8:E8"/>
    <mergeCell ref="C9:E9"/>
    <mergeCell ref="C10:E10"/>
    <mergeCell ref="C17:F17"/>
  </mergeCells>
  <hyperlinks>
    <hyperlink ref="A1" location="Содержание!A1" display="Содержание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1" zoomScaleNormal="100" workbookViewId="0">
      <selection activeCell="C13" sqref="C13"/>
    </sheetView>
  </sheetViews>
  <sheetFormatPr defaultRowHeight="15" x14ac:dyDescent="0.25"/>
  <cols>
    <col min="1" max="1" width="24" customWidth="1"/>
    <col min="2" max="2" width="36.85546875" bestFit="1" customWidth="1"/>
    <col min="3" max="5" width="39.85546875" customWidth="1"/>
    <col min="6" max="6" width="40.5703125" bestFit="1" customWidth="1"/>
    <col min="7" max="7" width="49" bestFit="1" customWidth="1"/>
    <col min="8" max="8" width="63.85546875" bestFit="1" customWidth="1"/>
    <col min="9" max="9" width="48.85546875" bestFit="1" customWidth="1"/>
    <col min="10" max="10" width="23.85546875" bestFit="1" customWidth="1"/>
  </cols>
  <sheetData>
    <row r="1" spans="1:4" x14ac:dyDescent="0.25">
      <c r="A1" s="3" t="s">
        <v>7</v>
      </c>
      <c r="B1" t="s">
        <v>102</v>
      </c>
    </row>
    <row r="3" spans="1:4" ht="15.75" x14ac:dyDescent="0.25">
      <c r="A3" s="43" t="s">
        <v>123</v>
      </c>
      <c r="B3" s="44" t="s">
        <v>84</v>
      </c>
      <c r="C3" s="44" t="s">
        <v>85</v>
      </c>
      <c r="D3" s="44" t="s">
        <v>122</v>
      </c>
    </row>
    <row r="4" spans="1:4" ht="75" x14ac:dyDescent="0.25">
      <c r="A4" s="42" t="s">
        <v>79</v>
      </c>
      <c r="B4" s="72" t="s">
        <v>285</v>
      </c>
      <c r="C4" s="27" t="s">
        <v>286</v>
      </c>
      <c r="D4" s="45">
        <f>B28</f>
        <v>14140391.374080002</v>
      </c>
    </row>
    <row r="5" spans="1:4" x14ac:dyDescent="0.25">
      <c r="A5" s="42" t="s">
        <v>80</v>
      </c>
      <c r="B5" s="42"/>
      <c r="C5" s="42"/>
      <c r="D5" s="42"/>
    </row>
    <row r="6" spans="1:4" x14ac:dyDescent="0.25">
      <c r="A6" s="42" t="s">
        <v>81</v>
      </c>
      <c r="B6" s="42"/>
      <c r="C6" s="42"/>
      <c r="D6" s="42"/>
    </row>
    <row r="7" spans="1:4" x14ac:dyDescent="0.25">
      <c r="A7" s="42" t="s">
        <v>82</v>
      </c>
      <c r="B7" s="42"/>
      <c r="C7" s="42"/>
      <c r="D7" s="42"/>
    </row>
    <row r="8" spans="1:4" x14ac:dyDescent="0.25">
      <c r="A8" s="42" t="s">
        <v>83</v>
      </c>
      <c r="B8" s="42"/>
      <c r="C8" s="42"/>
      <c r="D8" s="42"/>
    </row>
    <row r="10" spans="1:4" x14ac:dyDescent="0.25">
      <c r="A10" s="4" t="s">
        <v>93</v>
      </c>
      <c r="B10" s="26" t="s">
        <v>92</v>
      </c>
    </row>
    <row r="11" spans="1:4" ht="60" x14ac:dyDescent="0.25">
      <c r="A11" s="47" t="s">
        <v>124</v>
      </c>
      <c r="B11" s="46" t="s">
        <v>125</v>
      </c>
    </row>
    <row r="12" spans="1:4" x14ac:dyDescent="0.25">
      <c r="A12" s="4" t="s">
        <v>95</v>
      </c>
      <c r="B12" s="26" t="s">
        <v>94</v>
      </c>
    </row>
    <row r="13" spans="1:4" ht="180" x14ac:dyDescent="0.25">
      <c r="A13" s="47" t="s">
        <v>124</v>
      </c>
      <c r="B13" s="46" t="s">
        <v>126</v>
      </c>
    </row>
    <row r="14" spans="1:4" ht="75" x14ac:dyDescent="0.25">
      <c r="A14" s="29" t="s">
        <v>96</v>
      </c>
      <c r="B14" s="26" t="s">
        <v>97</v>
      </c>
    </row>
    <row r="15" spans="1:4" x14ac:dyDescent="0.25">
      <c r="A15" s="47" t="s">
        <v>124</v>
      </c>
      <c r="B15" s="46"/>
    </row>
    <row r="17" spans="1:4" ht="30" x14ac:dyDescent="0.25">
      <c r="A17" s="5" t="s">
        <v>98</v>
      </c>
      <c r="B17" s="8" t="s">
        <v>109</v>
      </c>
      <c r="C17" s="8" t="s">
        <v>110</v>
      </c>
      <c r="D17" s="34" t="s">
        <v>117</v>
      </c>
    </row>
    <row r="18" spans="1:4" x14ac:dyDescent="0.25">
      <c r="A18" s="30" t="s">
        <v>111</v>
      </c>
      <c r="B18" s="31">
        <v>11971664</v>
      </c>
      <c r="C18" s="32">
        <v>5817677</v>
      </c>
      <c r="D18" s="36"/>
    </row>
    <row r="19" spans="1:4" x14ac:dyDescent="0.25">
      <c r="A19" s="30" t="s">
        <v>115</v>
      </c>
      <c r="B19" s="31">
        <f>B18*$D19</f>
        <v>4788665.6000000006</v>
      </c>
      <c r="C19" s="31">
        <f>C18*$D19</f>
        <v>2327070.8000000003</v>
      </c>
      <c r="D19" s="35">
        <v>0.4</v>
      </c>
    </row>
    <row r="20" spans="1:4" x14ac:dyDescent="0.25">
      <c r="A20" s="30" t="s">
        <v>112</v>
      </c>
      <c r="B20" s="31">
        <f t="shared" ref="B20:B25" si="0">B19*$D20</f>
        <v>1915466.2400000002</v>
      </c>
      <c r="C20" s="31">
        <f t="shared" ref="C20:C25" si="1">C19*$D20</f>
        <v>930828.32000000018</v>
      </c>
      <c r="D20" s="35">
        <v>0.4</v>
      </c>
    </row>
    <row r="21" spans="1:4" x14ac:dyDescent="0.25">
      <c r="A21" s="30" t="s">
        <v>114</v>
      </c>
      <c r="B21" s="31">
        <f t="shared" si="0"/>
        <v>766186.49600000016</v>
      </c>
      <c r="C21" s="31">
        <f t="shared" si="1"/>
        <v>372331.3280000001</v>
      </c>
      <c r="D21" s="35">
        <v>0.4</v>
      </c>
    </row>
    <row r="22" spans="1:4" x14ac:dyDescent="0.25">
      <c r="A22" s="30" t="s">
        <v>113</v>
      </c>
      <c r="B22" s="31">
        <f t="shared" si="0"/>
        <v>383093.24800000008</v>
      </c>
      <c r="C22" s="31">
        <f t="shared" si="1"/>
        <v>186165.66400000005</v>
      </c>
      <c r="D22" s="48">
        <v>0.5</v>
      </c>
    </row>
    <row r="23" spans="1:4" ht="90" x14ac:dyDescent="0.25">
      <c r="A23" s="49" t="s">
        <v>127</v>
      </c>
      <c r="B23" s="31">
        <f t="shared" si="0"/>
        <v>153237.29920000004</v>
      </c>
      <c r="C23" s="31">
        <f t="shared" si="1"/>
        <v>74466.265600000028</v>
      </c>
      <c r="D23" s="48">
        <v>0.4</v>
      </c>
    </row>
    <row r="24" spans="1:4" x14ac:dyDescent="0.25">
      <c r="A24" s="30" t="s">
        <v>118</v>
      </c>
      <c r="B24" s="31">
        <f t="shared" si="0"/>
        <v>91942.379520000017</v>
      </c>
      <c r="C24" s="31">
        <f t="shared" si="1"/>
        <v>44679.759360000018</v>
      </c>
      <c r="D24" s="48">
        <v>0.6</v>
      </c>
    </row>
    <row r="25" spans="1:4" x14ac:dyDescent="0.25">
      <c r="A25" s="30" t="s">
        <v>116</v>
      </c>
      <c r="B25" s="31">
        <f t="shared" si="0"/>
        <v>27582.713856000006</v>
      </c>
      <c r="C25" s="31">
        <f t="shared" si="1"/>
        <v>13403.927808000006</v>
      </c>
      <c r="D25" s="48">
        <v>0.3</v>
      </c>
    </row>
    <row r="26" spans="1:4" x14ac:dyDescent="0.25">
      <c r="A26" s="30" t="s">
        <v>120</v>
      </c>
      <c r="B26" s="31">
        <f>B25*1500</f>
        <v>41374070.784000009</v>
      </c>
      <c r="C26" s="31">
        <f>C25*1500</f>
        <v>20105891.712000009</v>
      </c>
      <c r="D26" s="36"/>
    </row>
    <row r="27" spans="1:4" x14ac:dyDescent="0.25">
      <c r="A27" s="30" t="s">
        <v>119</v>
      </c>
      <c r="B27" s="31">
        <f>B26*$D27</f>
        <v>6206110.6176000014</v>
      </c>
      <c r="C27" s="31">
        <f t="shared" ref="C27" si="2">C26*$D27</f>
        <v>3015883.756800001</v>
      </c>
      <c r="D27" s="38">
        <v>0.15</v>
      </c>
    </row>
    <row r="28" spans="1:4" x14ac:dyDescent="0.25">
      <c r="A28" s="30" t="s">
        <v>121</v>
      </c>
      <c r="B28" s="33">
        <f>SUM(B26:C27)*0.2</f>
        <v>14140391.374080002</v>
      </c>
      <c r="C28" s="6"/>
      <c r="D28" s="38">
        <v>0.2</v>
      </c>
    </row>
    <row r="29" spans="1:4" x14ac:dyDescent="0.25">
      <c r="A29" s="40"/>
      <c r="B29" s="41"/>
      <c r="C29" s="39"/>
      <c r="D29" s="37"/>
    </row>
    <row r="30" spans="1:4" ht="21" x14ac:dyDescent="0.35">
      <c r="D30" s="25" t="s">
        <v>85</v>
      </c>
    </row>
    <row r="31" spans="1:4" ht="135" x14ac:dyDescent="0.25">
      <c r="A31" s="23" t="s">
        <v>86</v>
      </c>
      <c r="B31" s="23" t="s">
        <v>87</v>
      </c>
      <c r="D31" s="27" t="s">
        <v>91</v>
      </c>
    </row>
    <row r="33" spans="1:4" x14ac:dyDescent="0.25">
      <c r="A33" s="5" t="s">
        <v>67</v>
      </c>
      <c r="B33" s="5" t="s">
        <v>35</v>
      </c>
      <c r="C33" s="5" t="s">
        <v>36</v>
      </c>
      <c r="D33" s="5" t="s">
        <v>37</v>
      </c>
    </row>
    <row r="34" spans="1:4" x14ac:dyDescent="0.25">
      <c r="A34" s="6" t="s">
        <v>68</v>
      </c>
      <c r="B34" s="6" t="s">
        <v>72</v>
      </c>
      <c r="C34" s="6"/>
      <c r="D34" s="6"/>
    </row>
    <row r="35" spans="1:4" x14ac:dyDescent="0.25">
      <c r="A35" s="6" t="s">
        <v>69</v>
      </c>
      <c r="B35" s="6" t="s">
        <v>73</v>
      </c>
      <c r="C35" s="6" t="s">
        <v>74</v>
      </c>
      <c r="D35" s="6"/>
    </row>
    <row r="36" spans="1:4" x14ac:dyDescent="0.25">
      <c r="A36" s="6" t="s">
        <v>70</v>
      </c>
      <c r="B36" s="6" t="s">
        <v>75</v>
      </c>
      <c r="C36" s="6" t="s">
        <v>76</v>
      </c>
      <c r="D36" s="18" t="s">
        <v>77</v>
      </c>
    </row>
    <row r="37" spans="1:4" x14ac:dyDescent="0.25">
      <c r="A37" s="6" t="s">
        <v>71</v>
      </c>
      <c r="B37" s="6"/>
      <c r="C37" s="6"/>
      <c r="D37" s="6"/>
    </row>
    <row r="39" spans="1:4" ht="21" x14ac:dyDescent="0.35">
      <c r="A39" s="25" t="s">
        <v>300</v>
      </c>
    </row>
    <row r="63" spans="1:1" ht="18.75" x14ac:dyDescent="0.3">
      <c r="A63" s="7" t="s">
        <v>306</v>
      </c>
    </row>
    <row r="64" spans="1:1" x14ac:dyDescent="0.25">
      <c r="A64" t="s">
        <v>307</v>
      </c>
    </row>
    <row r="65" spans="1:6" x14ac:dyDescent="0.25">
      <c r="A65" t="s">
        <v>308</v>
      </c>
    </row>
    <row r="66" spans="1:6" x14ac:dyDescent="0.25">
      <c r="A66" t="s">
        <v>309</v>
      </c>
    </row>
    <row r="67" spans="1:6" x14ac:dyDescent="0.25">
      <c r="A67" t="s">
        <v>310</v>
      </c>
    </row>
    <row r="68" spans="1:6" x14ac:dyDescent="0.25">
      <c r="A68" t="s">
        <v>311</v>
      </c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ht="156" customHeight="1" x14ac:dyDescent="0.25">
      <c r="A73" s="1"/>
      <c r="B73" s="87" t="s">
        <v>332</v>
      </c>
      <c r="C73" s="83"/>
      <c r="D73" s="85"/>
      <c r="E73" s="85"/>
      <c r="F73" s="1"/>
    </row>
    <row r="74" spans="1:6" ht="156" customHeight="1" x14ac:dyDescent="0.25">
      <c r="A74" s="1"/>
      <c r="B74" s="87" t="s">
        <v>331</v>
      </c>
      <c r="C74" s="84"/>
      <c r="D74" s="83"/>
      <c r="E74" s="85"/>
      <c r="F74" s="1"/>
    </row>
    <row r="75" spans="1:6" ht="156" customHeight="1" x14ac:dyDescent="0.25">
      <c r="A75" s="1"/>
      <c r="B75" s="87" t="s">
        <v>330</v>
      </c>
      <c r="C75" s="84"/>
      <c r="D75" s="84"/>
      <c r="E75" s="83"/>
      <c r="F75" s="1"/>
    </row>
    <row r="76" spans="1:6" ht="21" x14ac:dyDescent="0.25">
      <c r="A76" s="1"/>
      <c r="B76" s="1"/>
      <c r="C76" s="86" t="s">
        <v>330</v>
      </c>
      <c r="D76" s="86" t="s">
        <v>331</v>
      </c>
      <c r="E76" s="86" t="s">
        <v>332</v>
      </c>
      <c r="F76" s="1"/>
    </row>
    <row r="77" spans="1:6" s="1" customFormat="1" x14ac:dyDescent="0.25"/>
    <row r="78" spans="1:6" s="1" customFormat="1" x14ac:dyDescent="0.25"/>
    <row r="79" spans="1:6" s="1" customFormat="1" x14ac:dyDescent="0.25"/>
    <row r="80" spans="1:6" s="1" customFormat="1" x14ac:dyDescent="0.25"/>
    <row r="81" spans="1:3" x14ac:dyDescent="0.25">
      <c r="A81" s="1"/>
      <c r="B81" s="1" t="s">
        <v>75</v>
      </c>
      <c r="C81" s="1"/>
    </row>
    <row r="82" spans="1:3" ht="75" x14ac:dyDescent="0.25">
      <c r="B82" s="88" t="s">
        <v>333</v>
      </c>
      <c r="C82" s="12" t="s">
        <v>342</v>
      </c>
    </row>
    <row r="83" spans="1:3" ht="30" x14ac:dyDescent="0.25">
      <c r="B83" s="88" t="s">
        <v>334</v>
      </c>
      <c r="C83" s="12" t="s">
        <v>338</v>
      </c>
    </row>
    <row r="84" spans="1:3" ht="45" x14ac:dyDescent="0.25">
      <c r="B84" s="88" t="s">
        <v>335</v>
      </c>
      <c r="C84" s="12" t="s">
        <v>339</v>
      </c>
    </row>
    <row r="85" spans="1:3" ht="45" x14ac:dyDescent="0.25">
      <c r="B85" s="88" t="s">
        <v>336</v>
      </c>
      <c r="C85" s="12" t="s">
        <v>340</v>
      </c>
    </row>
    <row r="86" spans="1:3" ht="45" x14ac:dyDescent="0.25">
      <c r="B86" s="88" t="s">
        <v>337</v>
      </c>
      <c r="C86" s="12" t="s">
        <v>341</v>
      </c>
    </row>
  </sheetData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Содержание</vt:lpstr>
      <vt:lpstr>Мысли</vt:lpstr>
      <vt:lpstr>Что нужно сделать</vt:lpstr>
      <vt:lpstr>Описание продукта</vt:lpstr>
      <vt:lpstr>Наша компания</vt:lpstr>
      <vt:lpstr>Резюме для руководства</vt:lpstr>
      <vt:lpstr>1. Текущая ситуация</vt:lpstr>
      <vt:lpstr>2.Цели и потенциальные проблемы</vt:lpstr>
      <vt:lpstr>3.Анализ рынка и целевые рынки</vt:lpstr>
      <vt:lpstr>4. План маркетинговых операций</vt:lpstr>
      <vt:lpstr>5. Финансовые планы</vt:lpstr>
      <vt:lpstr>6. Система контроля испол-я пл.</vt:lpstr>
      <vt:lpstr>Таблички</vt:lpstr>
      <vt:lpstr>Ценообразование</vt:lpstr>
    </vt:vector>
  </TitlesOfParts>
  <Company>Альфастрахование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Шамаев Иван Викторович</dc:creator>
  <cp:lastModifiedBy>Иван</cp:lastModifiedBy>
  <dcterms:created xsi:type="dcterms:W3CDTF">2014-08-26T13:24:12Z</dcterms:created>
  <dcterms:modified xsi:type="dcterms:W3CDTF">2014-11-19T07:47:34Z</dcterms:modified>
</cp:coreProperties>
</file>