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0515" activeTab="0"/>
  </bookViews>
  <sheets>
    <sheet name="background and instructions" sheetId="1" r:id="rId1"/>
    <sheet name="income statements and expenses" sheetId="2" r:id="rId2"/>
    <sheet name="1st stage allocation rates" sheetId="3" r:id="rId3"/>
    <sheet name="1st stage allocation" sheetId="4" r:id="rId4"/>
    <sheet name="2nd stage rate calculation" sheetId="5" r:id="rId5"/>
    <sheet name="customer profitability analysis" sheetId="6" r:id="rId6"/>
  </sheets>
  <externalReferences>
    <externalReference r:id="rId9"/>
  </externalReferences>
  <definedNames/>
  <calcPr fullCalcOnLoad="1"/>
</workbook>
</file>

<file path=xl/sharedStrings.xml><?xml version="1.0" encoding="utf-8"?>
<sst xmlns="http://schemas.openxmlformats.org/spreadsheetml/2006/main" count="138" uniqueCount="93">
  <si>
    <t>Sales calls</t>
  </si>
  <si>
    <t>Contract negotiations</t>
  </si>
  <si>
    <t>Order processing</t>
  </si>
  <si>
    <t>Order picking</t>
  </si>
  <si>
    <t>Shipping</t>
  </si>
  <si>
    <t>Customer training</t>
  </si>
  <si>
    <t>Driver</t>
  </si>
  <si>
    <t>Activity</t>
  </si>
  <si>
    <t># of sales calls</t>
  </si>
  <si>
    <t>Negotiation hours</t>
  </si>
  <si>
    <t># of orders</t>
  </si>
  <si>
    <t># of line items</t>
  </si>
  <si>
    <t>Pounds shipped</t>
  </si>
  <si>
    <t>Training hours</t>
  </si>
  <si>
    <t>Support hours</t>
  </si>
  <si>
    <t>Cost</t>
  </si>
  <si>
    <t>Sales staff wages</t>
  </si>
  <si>
    <t>Administrative wages</t>
  </si>
  <si>
    <t>Office equipment depreciation</t>
  </si>
  <si>
    <t>Warehouse wages</t>
  </si>
  <si>
    <t>Maintenance</t>
  </si>
  <si>
    <t>Building depreciation</t>
  </si>
  <si>
    <t>New customer development</t>
  </si>
  <si>
    <t>Post-sale support</t>
  </si>
  <si>
    <t>Total</t>
  </si>
  <si>
    <t>Other</t>
  </si>
  <si>
    <t>Warehousing activities</t>
  </si>
  <si>
    <t>Printed materials and supplies</t>
  </si>
  <si>
    <t>Utilities and fuel</t>
  </si>
  <si>
    <t>Taxes and insurance</t>
  </si>
  <si>
    <t>Exhibit 1</t>
  </si>
  <si>
    <t>Tyler Industries, Inc.</t>
  </si>
  <si>
    <t>Sales</t>
  </si>
  <si>
    <t>Cost of goods sold</t>
  </si>
  <si>
    <t>Gross margin</t>
  </si>
  <si>
    <t>Operating expenses</t>
  </si>
  <si>
    <t>Operating income</t>
  </si>
  <si>
    <t>Exhibit 2</t>
  </si>
  <si>
    <t>Exhibit 3</t>
  </si>
  <si>
    <t>First stage allocation rates</t>
  </si>
  <si>
    <t>Exhibit 4</t>
  </si>
  <si>
    <t>First stage allocation</t>
  </si>
  <si>
    <t>Exhibit 5</t>
  </si>
  <si>
    <t>2nd stage allocation rates calculation</t>
  </si>
  <si>
    <t>Driver base</t>
  </si>
  <si>
    <t>Driver base quantity</t>
  </si>
  <si>
    <t>Rate per unit of driver base</t>
  </si>
  <si>
    <t>Activity cost</t>
  </si>
  <si>
    <t>Sales dollars</t>
  </si>
  <si>
    <t># of new customers</t>
  </si>
  <si>
    <t>Exhibit 6</t>
  </si>
  <si>
    <t>Customer profitability analysis</t>
  </si>
  <si>
    <t>Total operating expenses</t>
  </si>
  <si>
    <t>Operating income as a percentage of sales</t>
  </si>
  <si>
    <t>Kendall Manufacturing</t>
  </si>
  <si>
    <t>Slidell Company</t>
  </si>
  <si>
    <t>Murdoch Enterprises</t>
  </si>
  <si>
    <t>Driver rate</t>
  </si>
  <si>
    <t>Driver quantity</t>
  </si>
  <si>
    <t>Operating income statements</t>
  </si>
  <si>
    <t>Strategic Cost Management</t>
  </si>
  <si>
    <t>Dr. Dave Bukovinsky</t>
  </si>
  <si>
    <t>ACTIVITY-BASED COSTING EXERCISE</t>
  </si>
  <si>
    <t>PURPOSE:</t>
  </si>
  <si>
    <t>The purpose of this exercise is to familiarize students with the application of ABC in non-manufacturing settings.  Specifically, this exercise involves applying ABC concepts to the analysis of customer profitability to allow managers to make better-informed decisions regarding customer acquisition, retention, charging, etc.</t>
  </si>
  <si>
    <t>REQUIREMENTS:</t>
  </si>
  <si>
    <t>The following pages contain operating information for Tyler Industries, Inc., a fictitious distributor of industrial supplies.  Students are required to perform an activity-based costing analysis on the information and determine the profitability of three of TII’s customers.  Students will also respond to the following items:</t>
  </si>
  <si>
    <t>GRADING:</t>
  </si>
  <si>
    <t>This project is worth 25 points.  Grading will be based on the accuracy of calculations and the quality of the answers to the analysis questions.</t>
  </si>
  <si>
    <t>BACKGROUND:</t>
  </si>
  <si>
    <t>Tyler Industries, Inc. is a distributor of industrial supplies.   The company has been in business since 1968 and has experienced various levels of profitability throughout its history.  The company has recently struggled through a couple of unprofitable years despite having increased its customer base by 30% over the previous three years.  Management is concerned that the company may be “giving away the store” to attract new customers and increase its market share.  Consequently, management is interested in instituting an activity-based costing system to assist in the analysis of individual customer profitability.</t>
  </si>
  <si>
    <t>CURRENT PRACTICE:</t>
  </si>
  <si>
    <t>MOTIVATION FOR ACTIVITY-BASED COSTING:</t>
  </si>
  <si>
    <t>TII’s management has recognizes that the standard 50% markup over cost of goods sold is no longer adequate to cover the increasing operating expenses.  Management has rejected the idea of increasing the markup percentage to cover expenses.  This decision is predicated on the belief that higher prices would drive away some customers and would simply hide the fact that some customers are profitable to TII and others are not profitable.  Management does not want to risk driving away profitable accounts.  Management’s gut instinct (and dealings with the customers) suggests that not all customers should have the same profit percentages.  Some customers are very “high maintenance” while others are relatively easy to service.  It is these inherent differences in the customers that motivated management to initiate an activity-based costing system for profitability analysis.</t>
  </si>
  <si>
    <t>DESIGN AND ASSUMPTIONS OF THE ACTIVITY-BASED SYSTEM:</t>
  </si>
  <si>
    <t>Exhibit 2 provides a breakdown of TII’s operating expenses.  Analysis revealed that merchandise costs could be (and are) directly chargeable to individual customers.  All other costs are service and operations support costs that cannot be directly charged to customers.  Discussions with employees and a review of operating activities identified nine major activities which account for 5% or more of the employees’ time.  All remaining activities are minor in nature and consolidated into an “other” category.</t>
  </si>
  <si>
    <t>The operating expenses from Exhibit 2 activity analysis percentages from Exhibit 3 are used to complete the first stage allocation in Exhibit 4 (the first part of your assignment).</t>
  </si>
  <si>
    <t>The allocation of the activity costs to individual customers is achieved through the use of cost driver rates which are based on drivers believed to have the best causal relationship to the particular activity cost.  Exhibit 5 begins with the ten activity costs (which you calculated in Exhibit 4) and the allocation base used to derive the rate for each cost.  Allocation base amounts were taken from TII’s accounting and operational records.  Once the rates are calculated for each of the ten activity costs, individual customer profitability analyses may be performed.</t>
  </si>
  <si>
    <t>Exhibit 6 presents customer profitability reports to be completed for three of TII’s many customers.  The figures in the “driver quantity” column represent sales calls made to the individual customer, number of orders placed by the customer during the year, etc. These figures are taken from TII’s accounting records.  Completion of the customer profitability analysis involves multiplying the driver quantity by the appropriate rate from Exhibit 5 to determine the amount of the particular cost to be charged to the customer.  Note that Slidell Company is a new customer acquired by TII this year, while the other two are continuing customers. The total operating expenses are then subtracted from the gross margin to determine how much the customer contributed toward TII’s profits.  Finally, the profits are expressed as percentages of the sales made to the individual customers.</t>
  </si>
  <si>
    <t>MBA 710</t>
  </si>
  <si>
    <t>Vehicle leasing</t>
  </si>
  <si>
    <t>A NOTE ON EXCEL:</t>
  </si>
  <si>
    <t>I have provided you with Excel templates to use in this assignment.  Use them as Excel is meant to be used - enter your formulas, etc.  DO NOT download the templates and complete them in pencil or pen.  You will not receive any points for your calculations.  You should not do the calculations on a calculator and enter the results in the templates, either.  You will undoubtedly be using Excel on the job, so if you don't know how to use it, now is a good time to learn.</t>
  </si>
  <si>
    <t>TII currently sells its products at a standard markup of 50% over the cost of the items.  Annual operating expenses have been trending upwards, from approximately 25% of revenues eight years ago to approximately 35% currently.  No attempt is made to allocate these expenses to customers.  Tyler’s condensed statement of operating income is presented in Exhibit 1.</t>
  </si>
  <si>
    <t>0</t>
  </si>
  <si>
    <r>
      <t xml:space="preserve">Exhibit 3 presents the first stage allocation rates for the nine activity center costs.  Employees were asked to estimate how their time was spent, in increments of 5%.  The results of the survey indicated that the sales staff spent </t>
    </r>
    <r>
      <rPr>
        <sz val="10"/>
        <color indexed="12"/>
        <rFont val="Arial"/>
        <family val="2"/>
      </rPr>
      <t>60%</t>
    </r>
    <r>
      <rPr>
        <sz val="10"/>
        <rFont val="Arial"/>
        <family val="2"/>
      </rPr>
      <t xml:space="preserve"> of their time making sales calls, </t>
    </r>
    <r>
      <rPr>
        <sz val="10"/>
        <color indexed="12"/>
        <rFont val="Arial"/>
        <family val="2"/>
      </rPr>
      <t>5%</t>
    </r>
    <r>
      <rPr>
        <sz val="10"/>
        <rFont val="Arial"/>
        <family val="2"/>
      </rPr>
      <t xml:space="preserve"> negotiating contracts, etc. Allocation of wages was based on these percentages.  Other expenses were allocated to the various activities based on estimates of the amount of the expenses related to or consumed by the activities.  The “other” expenses were deemed to insignificant to allocate to individual activities and were consequently charged to the “other” activity category.</t>
    </r>
  </si>
  <si>
    <t>For the years ended December 31, 2004 through 2010</t>
  </si>
  <si>
    <t>Summer A 2012</t>
  </si>
  <si>
    <t>DUE DATES:  Monday/Wednesday class - Monday, July 2nd
                     Weekend class:  Saturday, July 7th</t>
  </si>
  <si>
    <t>1.  Analyze each of the individual customers in detail, discuss the good and bad points abouteach customer, and make recommendations for how TII should deal with each customer.</t>
  </si>
  <si>
    <t>2.   In the soap example in class, ABC was used to determine the cost of products.  How can ABC be used to guide future decisions regarding accepting new orders or bringing new products or services to market?</t>
  </si>
  <si>
    <t>For the year ended December 31, 2011</t>
  </si>
  <si>
    <t>This is a new customer
(0 = no, 1 = yes)</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</si>
</sst>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_(&quot;$&quot;* #,##0.0_);_(&quot;$&quot;* \(#,##0.0\);_(&quot;$&quot;* &quot;-&quot;??_);_(@_)"/>
    <numFmt numFmtId="175" formatCode="_(&quot;$&quot;* #,##0_);_(&quot;$&quot;* \(#,##0\);_(&quot;$&quot;* &quot;-&quot;??_);_(@_)"/>
    <numFmt numFmtId="176" formatCode="0.0%"/>
    <numFmt numFmtId="177" formatCode="_(* #,##0.000_);_(* \(#,##0.000\);_(* &quot;-&quot;??_);_(@_)"/>
    <numFmt numFmtId="178" formatCode="#,##0.0_);\(#,##0.0\)"/>
    <numFmt numFmtId="179" formatCode="&quot;Yes&quot;;&quot;Yes&quot;;&quot;No&quot;"/>
    <numFmt numFmtId="180" formatCode="&quot;True&quot;;&quot;True&quot;;&quot;False&quot;"/>
    <numFmt numFmtId="181" formatCode="&quot;On&quot;;&quot;On&quot;;&quot;Off&quot;"/>
    <numFmt numFmtId="182" formatCode="[$€-2]\ #,##0.00_);[Red]\([$€-2]\ #,##0.00\)"/>
  </numFmts>
  <fonts count="38">
    <font>
      <sz val="10"/>
      <name val="Arial"/>
      <family val="0"/>
    </font>
    <font>
      <sz val="8"/>
      <name val="Arial"/>
      <family val="2"/>
    </font>
    <font>
      <sz val="10"/>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mediu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8">
    <xf numFmtId="0" fontId="0" fillId="0" borderId="0" xfId="0" applyAlignment="1">
      <alignment/>
    </xf>
    <xf numFmtId="0" fontId="0" fillId="0" borderId="10" xfId="0" applyBorder="1" applyAlignment="1">
      <alignment horizontal="center" wrapText="1"/>
    </xf>
    <xf numFmtId="173" fontId="0" fillId="0" borderId="0" xfId="42" applyNumberFormat="1" applyFont="1" applyAlignment="1">
      <alignment/>
    </xf>
    <xf numFmtId="175" fontId="0" fillId="0" borderId="0" xfId="44" applyNumberFormat="1" applyFont="1"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horizontal="center"/>
    </xf>
    <xf numFmtId="175" fontId="0" fillId="0" borderId="11" xfId="44" applyNumberFormat="1" applyFont="1" applyBorder="1" applyAlignment="1">
      <alignment vertical="center"/>
    </xf>
    <xf numFmtId="175" fontId="0" fillId="0" borderId="0" xfId="44" applyNumberFormat="1" applyFont="1" applyAlignment="1">
      <alignment vertical="center"/>
    </xf>
    <xf numFmtId="173" fontId="0" fillId="0" borderId="10" xfId="42" applyNumberFormat="1" applyFont="1" applyBorder="1" applyAlignment="1">
      <alignment vertical="center"/>
    </xf>
    <xf numFmtId="0" fontId="0" fillId="0" borderId="0" xfId="0" applyBorder="1" applyAlignment="1">
      <alignment horizontal="center" vertic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2" xfId="0" applyBorder="1" applyAlignment="1">
      <alignment horizontal="center"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xf>
    <xf numFmtId="0" fontId="0" fillId="0" borderId="16" xfId="0" applyBorder="1" applyAlignment="1">
      <alignment horizontal="center"/>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6" xfId="0" applyBorder="1" applyAlignment="1">
      <alignment vertical="center"/>
    </xf>
    <xf numFmtId="9" fontId="0" fillId="0" borderId="16" xfId="57" applyFont="1" applyBorder="1" applyAlignment="1">
      <alignment horizontal="center" vertical="center"/>
    </xf>
    <xf numFmtId="9" fontId="0" fillId="0" borderId="16" xfId="57" applyFont="1" applyBorder="1" applyAlignment="1">
      <alignment horizontal="center"/>
    </xf>
    <xf numFmtId="175" fontId="0" fillId="0" borderId="0" xfId="44" applyNumberFormat="1" applyFont="1" applyBorder="1" applyAlignment="1">
      <alignment vertical="center"/>
    </xf>
    <xf numFmtId="175" fontId="0" fillId="0" borderId="16" xfId="44" applyNumberFormat="1" applyFont="1" applyBorder="1" applyAlignment="1">
      <alignment vertical="center"/>
    </xf>
    <xf numFmtId="175" fontId="0" fillId="0" borderId="16" xfId="44" applyNumberFormat="1" applyFont="1" applyBorder="1" applyAlignment="1">
      <alignment horizontal="center" vertical="center"/>
    </xf>
    <xf numFmtId="175" fontId="0" fillId="0" borderId="16" xfId="44" applyNumberFormat="1" applyFont="1" applyBorder="1" applyAlignment="1">
      <alignment horizontal="center"/>
    </xf>
    <xf numFmtId="173" fontId="0" fillId="0" borderId="16" xfId="42" applyNumberFormat="1" applyFont="1" applyBorder="1" applyAlignment="1">
      <alignment horizontal="center" vertical="center"/>
    </xf>
    <xf numFmtId="173" fontId="0" fillId="0" borderId="16" xfId="42" applyNumberFormat="1" applyFont="1" applyBorder="1" applyAlignment="1">
      <alignment horizontal="center"/>
    </xf>
    <xf numFmtId="0" fontId="0" fillId="0" borderId="16" xfId="0" applyFill="1" applyBorder="1" applyAlignment="1">
      <alignment vertical="center"/>
    </xf>
    <xf numFmtId="0" fontId="0" fillId="0" borderId="17" xfId="0" applyBorder="1" applyAlignment="1">
      <alignment/>
    </xf>
    <xf numFmtId="0" fontId="0" fillId="0" borderId="18" xfId="0" applyBorder="1" applyAlignment="1">
      <alignment/>
    </xf>
    <xf numFmtId="175" fontId="0" fillId="0" borderId="19" xfId="44" applyNumberFormat="1" applyFont="1" applyBorder="1" applyAlignment="1">
      <alignment/>
    </xf>
    <xf numFmtId="0" fontId="0" fillId="0" borderId="10" xfId="0" applyBorder="1" applyAlignment="1">
      <alignment vertical="center"/>
    </xf>
    <xf numFmtId="171" fontId="0" fillId="0" borderId="0" xfId="0" applyNumberFormat="1" applyAlignment="1">
      <alignment/>
    </xf>
    <xf numFmtId="0" fontId="0" fillId="0" borderId="12" xfId="0" applyBorder="1" applyAlignment="1">
      <alignment vertical="center"/>
    </xf>
    <xf numFmtId="175" fontId="0" fillId="0" borderId="13" xfId="44" applyNumberFormat="1" applyFont="1" applyBorder="1" applyAlignment="1">
      <alignment vertical="center"/>
    </xf>
    <xf numFmtId="173" fontId="0" fillId="0" borderId="15" xfId="42" applyNumberFormat="1" applyFont="1" applyBorder="1" applyAlignment="1">
      <alignment vertical="center"/>
    </xf>
    <xf numFmtId="173" fontId="0" fillId="0" borderId="12" xfId="42" applyNumberFormat="1" applyFont="1" applyBorder="1" applyAlignment="1">
      <alignment vertical="center"/>
    </xf>
    <xf numFmtId="173" fontId="0" fillId="0" borderId="13" xfId="42" applyNumberFormat="1"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4" xfId="0" applyFont="1" applyBorder="1" applyAlignment="1">
      <alignment horizontal="center" vertical="center"/>
    </xf>
    <xf numFmtId="0" fontId="0" fillId="0" borderId="12" xfId="0" applyBorder="1" applyAlignment="1">
      <alignment vertical="center" wrapText="1"/>
    </xf>
    <xf numFmtId="0" fontId="0" fillId="0" borderId="0" xfId="0" applyBorder="1" applyAlignment="1">
      <alignment vertical="center" wrapText="1"/>
    </xf>
    <xf numFmtId="175" fontId="0" fillId="0" borderId="22" xfId="44" applyNumberFormat="1" applyFont="1" applyBorder="1" applyAlignment="1">
      <alignment vertical="center"/>
    </xf>
    <xf numFmtId="175" fontId="0" fillId="0" borderId="18" xfId="44" applyNumberFormat="1" applyFont="1" applyBorder="1" applyAlignment="1">
      <alignment vertical="center"/>
    </xf>
    <xf numFmtId="175" fontId="0" fillId="0" borderId="23" xfId="44" applyNumberFormat="1" applyFont="1" applyBorder="1" applyAlignment="1">
      <alignment vertical="center"/>
    </xf>
    <xf numFmtId="176" fontId="0" fillId="0" borderId="24" xfId="57" applyNumberFormat="1" applyFont="1" applyBorder="1" applyAlignment="1">
      <alignment vertical="center"/>
    </xf>
    <xf numFmtId="176" fontId="0" fillId="0" borderId="25" xfId="57" applyNumberFormat="1" applyFont="1" applyBorder="1" applyAlignment="1">
      <alignment vertical="center"/>
    </xf>
    <xf numFmtId="0" fontId="0" fillId="0" borderId="10" xfId="0" applyBorder="1" applyAlignment="1">
      <alignment horizontal="center"/>
    </xf>
    <xf numFmtId="175" fontId="0" fillId="0" borderId="0" xfId="44" applyNumberFormat="1" applyAlignment="1">
      <alignment vertical="center"/>
    </xf>
    <xf numFmtId="173" fontId="0" fillId="0" borderId="10" xfId="42" applyNumberFormat="1" applyBorder="1" applyAlignment="1">
      <alignment vertical="center"/>
    </xf>
    <xf numFmtId="175" fontId="0" fillId="0" borderId="10" xfId="44" applyNumberFormat="1" applyFont="1" applyBorder="1" applyAlignment="1">
      <alignment vertical="center"/>
    </xf>
    <xf numFmtId="170" fontId="0" fillId="0" borderId="0" xfId="44" applyFont="1" applyAlignment="1">
      <alignment/>
    </xf>
    <xf numFmtId="176" fontId="0" fillId="0" borderId="0" xfId="57" applyNumberFormat="1" applyFont="1" applyAlignment="1">
      <alignment/>
    </xf>
    <xf numFmtId="170" fontId="0" fillId="0" borderId="13" xfId="44" applyFont="1" applyBorder="1" applyAlignment="1">
      <alignment vertical="center"/>
    </xf>
    <xf numFmtId="176" fontId="0" fillId="0" borderId="13" xfId="57" applyNumberFormat="1" applyFont="1" applyBorder="1" applyAlignment="1">
      <alignment vertical="center"/>
    </xf>
    <xf numFmtId="173" fontId="0" fillId="0" borderId="10" xfId="42" applyNumberFormat="1" applyBorder="1" applyAlignment="1">
      <alignment/>
    </xf>
    <xf numFmtId="175" fontId="0" fillId="0" borderId="11" xfId="44" applyNumberFormat="1" applyBorder="1" applyAlignment="1">
      <alignment vertical="center"/>
    </xf>
    <xf numFmtId="175" fontId="0" fillId="0" borderId="26" xfId="44" applyNumberFormat="1" applyFont="1" applyBorder="1" applyAlignment="1">
      <alignment vertical="center"/>
    </xf>
    <xf numFmtId="175" fontId="0" fillId="0" borderId="27" xfId="44" applyNumberFormat="1" applyFont="1" applyBorder="1" applyAlignment="1">
      <alignment vertical="center"/>
    </xf>
    <xf numFmtId="173" fontId="0" fillId="0" borderId="27" xfId="42" applyNumberFormat="1" applyFont="1" applyBorder="1" applyAlignment="1">
      <alignment horizontal="center" vertical="center"/>
    </xf>
    <xf numFmtId="173" fontId="0" fillId="0" borderId="27" xfId="42" applyNumberFormat="1" applyFont="1" applyBorder="1" applyAlignment="1">
      <alignment horizontal="center"/>
    </xf>
    <xf numFmtId="0" fontId="0" fillId="0" borderId="0" xfId="0" applyFont="1" applyAlignment="1">
      <alignment/>
    </xf>
    <xf numFmtId="0" fontId="0" fillId="0" borderId="0" xfId="0" applyFont="1" applyAlignment="1">
      <alignment horizontal="justify"/>
    </xf>
    <xf numFmtId="0" fontId="3" fillId="0" borderId="0" xfId="0" applyFont="1" applyAlignment="1">
      <alignment horizontal="justify"/>
    </xf>
    <xf numFmtId="173" fontId="0" fillId="0" borderId="12" xfId="42" applyNumberFormat="1" applyFont="1" applyFill="1" applyBorder="1" applyAlignment="1">
      <alignment vertical="center"/>
    </xf>
    <xf numFmtId="175" fontId="0" fillId="0" borderId="12" xfId="44" applyNumberFormat="1" applyFont="1" applyFill="1" applyBorder="1" applyAlignment="1">
      <alignment vertical="center"/>
    </xf>
    <xf numFmtId="37" fontId="0" fillId="0" borderId="12" xfId="42" applyNumberFormat="1" applyFont="1" applyFill="1" applyBorder="1" applyAlignment="1">
      <alignment vertical="center"/>
    </xf>
    <xf numFmtId="173" fontId="0" fillId="0" borderId="0" xfId="42" applyNumberFormat="1" applyFont="1" applyFill="1" applyBorder="1" applyAlignment="1">
      <alignment vertical="center"/>
    </xf>
    <xf numFmtId="175" fontId="0" fillId="0" borderId="0" xfId="44" applyNumberFormat="1" applyFont="1" applyFill="1" applyBorder="1" applyAlignment="1">
      <alignment vertical="center"/>
    </xf>
    <xf numFmtId="175" fontId="0" fillId="0" borderId="21" xfId="44" applyNumberFormat="1" applyFont="1" applyBorder="1" applyAlignment="1">
      <alignment vertical="center"/>
    </xf>
    <xf numFmtId="0" fontId="0" fillId="0" borderId="0" xfId="0" applyFont="1" applyAlignment="1" quotePrefix="1">
      <alignment horizontal="left" wrapText="1"/>
    </xf>
    <xf numFmtId="173" fontId="0" fillId="0" borderId="0" xfId="42" applyNumberFormat="1" applyAlignment="1">
      <alignment vertical="center"/>
    </xf>
    <xf numFmtId="173" fontId="0" fillId="0" borderId="10" xfId="42" applyNumberFormat="1" applyFont="1" applyBorder="1" applyAlignment="1">
      <alignment vertical="center"/>
    </xf>
    <xf numFmtId="173" fontId="0" fillId="0" borderId="12" xfId="42" applyNumberFormat="1" applyFont="1" applyFill="1" applyBorder="1" applyAlignment="1" quotePrefix="1">
      <alignment horizontal="right" vertical="center"/>
    </xf>
    <xf numFmtId="0" fontId="2" fillId="0" borderId="0" xfId="0" applyFont="1" applyAlignment="1">
      <alignment horizontal="left"/>
    </xf>
    <xf numFmtId="0" fontId="3" fillId="0" borderId="0" xfId="0" applyFont="1" applyAlignment="1" quotePrefix="1">
      <alignment horizontal="left" wrapText="1"/>
    </xf>
    <xf numFmtId="0" fontId="0" fillId="0" borderId="12" xfId="0" applyFont="1" applyBorder="1" applyAlignment="1">
      <alignment vertical="center" wrapText="1"/>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Font="1" applyBorder="1" applyAlignment="1" quotePrefix="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Font="1" applyBorder="1" applyAlignment="1" quotePrefix="1">
      <alignment horizontal="center"/>
    </xf>
    <xf numFmtId="0" fontId="0" fillId="0" borderId="10" xfId="0" applyBorder="1" applyAlignment="1">
      <alignment horizontal="center"/>
    </xf>
    <xf numFmtId="0" fontId="0" fillId="0" borderId="15" xfId="0" applyBorder="1" applyAlignment="1">
      <alignment horizont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Teaching\mba%20710\tyler%20industries%20abc%20solu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ckground and instructions"/>
      <sheetName val="income statement"/>
      <sheetName val="1st stage allocation rates"/>
      <sheetName val="1st stage allocation"/>
      <sheetName val="2nd stage rate calculation"/>
      <sheetName val="customer profitability analysis"/>
    </sheetNames>
    <sheetDataSet>
      <sheetData sheetId="2">
        <row r="9">
          <cell r="A9" t="str">
            <v>Sales staff wages</v>
          </cell>
        </row>
        <row r="10">
          <cell r="A10" t="str">
            <v>Administrative wages</v>
          </cell>
        </row>
        <row r="11">
          <cell r="A11" t="str">
            <v>Warehouse wages</v>
          </cell>
        </row>
        <row r="12">
          <cell r="A12" t="str">
            <v>Printed materials and supplies</v>
          </cell>
        </row>
        <row r="13">
          <cell r="A13" t="str">
            <v>Shipping</v>
          </cell>
        </row>
        <row r="14">
          <cell r="A14" t="str">
            <v>Utilities and fuel</v>
          </cell>
        </row>
        <row r="15">
          <cell r="A15" t="str">
            <v>Maintenance</v>
          </cell>
        </row>
        <row r="16">
          <cell r="A16" t="str">
            <v>Taxes and insurance</v>
          </cell>
        </row>
        <row r="18">
          <cell r="A18" t="str">
            <v>Office equipment depreciation</v>
          </cell>
        </row>
        <row r="19">
          <cell r="A19" t="str">
            <v>Building depreciation</v>
          </cell>
        </row>
        <row r="20">
          <cell r="A20"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3"/>
  <sheetViews>
    <sheetView tabSelected="1" zoomScalePageLayoutView="0" workbookViewId="0" topLeftCell="A1">
      <selection activeCell="A1" sqref="A1"/>
    </sheetView>
  </sheetViews>
  <sheetFormatPr defaultColWidth="9.140625" defaultRowHeight="12.75"/>
  <cols>
    <col min="1" max="1" width="99.28125" style="0" customWidth="1"/>
  </cols>
  <sheetData>
    <row r="1" ht="12.75">
      <c r="A1" s="70" t="s">
        <v>79</v>
      </c>
    </row>
    <row r="2" ht="12.75">
      <c r="A2" s="70" t="s">
        <v>60</v>
      </c>
    </row>
    <row r="3" ht="12.75">
      <c r="A3" s="82" t="s">
        <v>87</v>
      </c>
    </row>
    <row r="4" ht="12.75">
      <c r="A4" s="70" t="s">
        <v>61</v>
      </c>
    </row>
    <row r="5" ht="12.75">
      <c r="A5" s="70"/>
    </row>
    <row r="6" ht="12.75">
      <c r="A6" s="71" t="s">
        <v>62</v>
      </c>
    </row>
    <row r="7" ht="12.75">
      <c r="A7" s="70"/>
    </row>
    <row r="8" ht="12.75">
      <c r="A8" s="71" t="s">
        <v>63</v>
      </c>
    </row>
    <row r="9" ht="12.75">
      <c r="A9" s="71"/>
    </row>
    <row r="10" ht="38.25">
      <c r="A10" s="70" t="s">
        <v>64</v>
      </c>
    </row>
    <row r="11" ht="12.75">
      <c r="A11" s="70"/>
    </row>
    <row r="12" ht="12.75">
      <c r="A12" s="71" t="s">
        <v>65</v>
      </c>
    </row>
    <row r="13" ht="12.75">
      <c r="A13" s="71"/>
    </row>
    <row r="14" ht="38.25">
      <c r="A14" s="70" t="s">
        <v>66</v>
      </c>
    </row>
    <row r="15" ht="12.75">
      <c r="A15" s="70"/>
    </row>
    <row r="16" ht="25.5">
      <c r="A16" s="78" t="s">
        <v>89</v>
      </c>
    </row>
    <row r="17" ht="12.75">
      <c r="A17" s="70"/>
    </row>
    <row r="18" ht="25.5">
      <c r="A18" s="78" t="s">
        <v>90</v>
      </c>
    </row>
    <row r="19" ht="12.75">
      <c r="A19" s="70"/>
    </row>
    <row r="20" ht="12.75">
      <c r="A20" s="71" t="s">
        <v>67</v>
      </c>
    </row>
    <row r="21" ht="12.75">
      <c r="A21" s="71"/>
    </row>
    <row r="22" ht="25.5">
      <c r="A22" s="70" t="s">
        <v>68</v>
      </c>
    </row>
    <row r="23" ht="12.75">
      <c r="A23" s="70"/>
    </row>
    <row r="24" ht="12.75">
      <c r="A24" s="71" t="s">
        <v>81</v>
      </c>
    </row>
    <row r="25" ht="12.75">
      <c r="A25" s="71"/>
    </row>
    <row r="26" ht="51" customHeight="1">
      <c r="A26" s="70" t="s">
        <v>82</v>
      </c>
    </row>
    <row r="27" ht="12.75">
      <c r="A27" s="70"/>
    </row>
    <row r="28" ht="25.5" customHeight="1">
      <c r="A28" s="83" t="s">
        <v>88</v>
      </c>
    </row>
    <row r="29" ht="12.75">
      <c r="A29" s="69"/>
    </row>
    <row r="30" ht="12.75">
      <c r="A30" s="71" t="s">
        <v>69</v>
      </c>
    </row>
    <row r="31" ht="12.75">
      <c r="A31" s="71"/>
    </row>
    <row r="32" ht="76.5">
      <c r="A32" s="70" t="s">
        <v>70</v>
      </c>
    </row>
    <row r="33" ht="12.75">
      <c r="A33" s="70"/>
    </row>
    <row r="34" ht="12.75">
      <c r="A34" s="71" t="s">
        <v>71</v>
      </c>
    </row>
    <row r="35" ht="12.75">
      <c r="A35" s="71"/>
    </row>
    <row r="36" ht="51" customHeight="1">
      <c r="A36" s="70" t="s">
        <v>83</v>
      </c>
    </row>
    <row r="37" ht="12.75">
      <c r="A37" s="70"/>
    </row>
    <row r="38" ht="12.75">
      <c r="A38" s="71" t="s">
        <v>72</v>
      </c>
    </row>
    <row r="39" ht="12.75">
      <c r="A39" s="71"/>
    </row>
    <row r="40" ht="102">
      <c r="A40" s="70" t="s">
        <v>73</v>
      </c>
    </row>
    <row r="41" ht="12.75">
      <c r="A41" s="70"/>
    </row>
    <row r="42" ht="12.75">
      <c r="A42" s="71" t="s">
        <v>74</v>
      </c>
    </row>
    <row r="43" ht="12.75">
      <c r="A43" s="71"/>
    </row>
    <row r="44" ht="63.75">
      <c r="A44" s="70" t="s">
        <v>75</v>
      </c>
    </row>
    <row r="45" ht="12.75">
      <c r="A45" s="70"/>
    </row>
    <row r="46" ht="76.5">
      <c r="A46" s="78" t="s">
        <v>85</v>
      </c>
    </row>
    <row r="47" ht="12.75">
      <c r="A47" s="70"/>
    </row>
    <row r="48" ht="25.5">
      <c r="A48" s="70" t="s">
        <v>76</v>
      </c>
    </row>
    <row r="49" ht="12.75">
      <c r="A49" s="70"/>
    </row>
    <row r="50" ht="63.75">
      <c r="A50" s="70" t="s">
        <v>77</v>
      </c>
    </row>
    <row r="51" ht="12.75">
      <c r="A51" s="70"/>
    </row>
    <row r="52" ht="102">
      <c r="A52" s="70" t="s">
        <v>78</v>
      </c>
    </row>
    <row r="53" ht="12.75">
      <c r="A53" s="69"/>
    </row>
  </sheetData>
  <sheetProtection/>
  <printOptions/>
  <pageMargins left="0.47" right="0.52" top="1" bottom="1" header="0.5" footer="0.5"/>
  <pageSetup horizontalDpi="600" verticalDpi="600" orientation="portrait" r:id="rId1"/>
  <rowBreaks count="1" manualBreakCount="1">
    <brk id="3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A1" sqref="A1:G1"/>
    </sheetView>
  </sheetViews>
  <sheetFormatPr defaultColWidth="9.140625" defaultRowHeight="12.75"/>
  <cols>
    <col min="1" max="1" width="17.8515625" style="0" customWidth="1"/>
    <col min="2" max="7" width="12.7109375" style="0" customWidth="1"/>
  </cols>
  <sheetData>
    <row r="1" spans="1:7" ht="12.75">
      <c r="A1" s="91" t="s">
        <v>30</v>
      </c>
      <c r="B1" s="92"/>
      <c r="C1" s="92"/>
      <c r="D1" s="92"/>
      <c r="E1" s="92"/>
      <c r="F1" s="92"/>
      <c r="G1" s="93"/>
    </row>
    <row r="2" spans="1:7" ht="12.75">
      <c r="A2" s="11"/>
      <c r="B2" s="12"/>
      <c r="C2" s="12"/>
      <c r="D2" s="12"/>
      <c r="E2" s="12"/>
      <c r="F2" s="12"/>
      <c r="G2" s="13"/>
    </row>
    <row r="3" spans="1:7" ht="12.75">
      <c r="A3" s="94" t="s">
        <v>31</v>
      </c>
      <c r="B3" s="95"/>
      <c r="C3" s="95"/>
      <c r="D3" s="95"/>
      <c r="E3" s="95"/>
      <c r="F3" s="95"/>
      <c r="G3" s="96"/>
    </row>
    <row r="4" spans="1:7" ht="12.75">
      <c r="A4" s="94" t="s">
        <v>59</v>
      </c>
      <c r="B4" s="95"/>
      <c r="C4" s="95"/>
      <c r="D4" s="95"/>
      <c r="E4" s="95"/>
      <c r="F4" s="95"/>
      <c r="G4" s="96"/>
    </row>
    <row r="5" spans="1:7" ht="12.75">
      <c r="A5" s="97" t="s">
        <v>86</v>
      </c>
      <c r="B5" s="98"/>
      <c r="C5" s="98"/>
      <c r="D5" s="98"/>
      <c r="E5" s="98"/>
      <c r="F5" s="98"/>
      <c r="G5" s="99"/>
    </row>
    <row r="6" spans="1:2" ht="12.75">
      <c r="A6" s="6"/>
      <c r="B6" s="6"/>
    </row>
    <row r="7" spans="1:2" ht="12.75">
      <c r="A7" s="6"/>
      <c r="B7" s="6"/>
    </row>
    <row r="8" spans="2:7" ht="12.75">
      <c r="B8" s="55">
        <v>2011</v>
      </c>
      <c r="C8" s="55">
        <v>2010</v>
      </c>
      <c r="D8" s="55">
        <v>2009</v>
      </c>
      <c r="E8" s="55">
        <v>2008</v>
      </c>
      <c r="F8" s="55">
        <v>2007</v>
      </c>
      <c r="G8" s="55">
        <v>2006</v>
      </c>
    </row>
    <row r="9" spans="1:7" ht="18" customHeight="1">
      <c r="A9" s="5" t="s">
        <v>32</v>
      </c>
      <c r="B9" s="56">
        <f aca="true" t="shared" si="0" ref="B9:G9">B10*1.5</f>
        <v>2100000</v>
      </c>
      <c r="C9" s="56">
        <f t="shared" si="0"/>
        <v>1980000</v>
      </c>
      <c r="D9" s="56">
        <f t="shared" si="0"/>
        <v>1920000</v>
      </c>
      <c r="E9" s="56">
        <f t="shared" si="0"/>
        <v>1687500</v>
      </c>
      <c r="F9" s="56">
        <f t="shared" si="0"/>
        <v>1560000</v>
      </c>
      <c r="G9" s="56">
        <f t="shared" si="0"/>
        <v>1455000</v>
      </c>
    </row>
    <row r="10" spans="1:7" ht="18" customHeight="1">
      <c r="A10" s="5" t="s">
        <v>33</v>
      </c>
      <c r="B10" s="57">
        <v>1400000</v>
      </c>
      <c r="C10" s="63">
        <v>1320000</v>
      </c>
      <c r="D10" s="63">
        <v>1280000</v>
      </c>
      <c r="E10" s="63">
        <v>1125000</v>
      </c>
      <c r="F10" s="63">
        <v>1040000</v>
      </c>
      <c r="G10" s="63">
        <v>970000</v>
      </c>
    </row>
    <row r="11" spans="1:7" ht="18" customHeight="1">
      <c r="A11" s="5" t="s">
        <v>34</v>
      </c>
      <c r="B11" s="56">
        <f aca="true" t="shared" si="1" ref="B11:G11">B9-B10</f>
        <v>700000</v>
      </c>
      <c r="C11" s="56">
        <f t="shared" si="1"/>
        <v>660000</v>
      </c>
      <c r="D11" s="56">
        <f t="shared" si="1"/>
        <v>640000</v>
      </c>
      <c r="E11" s="56">
        <f t="shared" si="1"/>
        <v>562500</v>
      </c>
      <c r="F11" s="56">
        <f t="shared" si="1"/>
        <v>520000</v>
      </c>
      <c r="G11" s="56">
        <f t="shared" si="1"/>
        <v>485000</v>
      </c>
    </row>
    <row r="12" spans="1:7" ht="18" customHeight="1">
      <c r="A12" s="5" t="s">
        <v>35</v>
      </c>
      <c r="B12" s="57">
        <f>'income statements and expenses'!E40</f>
        <v>814000</v>
      </c>
      <c r="C12" s="63">
        <v>680000</v>
      </c>
      <c r="D12" s="63">
        <v>600000</v>
      </c>
      <c r="E12" s="63">
        <v>490000</v>
      </c>
      <c r="F12" s="63">
        <v>410000</v>
      </c>
      <c r="G12" s="63">
        <v>380000</v>
      </c>
    </row>
    <row r="13" spans="1:7" ht="18" customHeight="1" thickBot="1">
      <c r="A13" s="5" t="s">
        <v>36</v>
      </c>
      <c r="B13" s="64">
        <f aca="true" t="shared" si="2" ref="B13:G13">B11-B12</f>
        <v>-114000</v>
      </c>
      <c r="C13" s="64">
        <f t="shared" si="2"/>
        <v>-20000</v>
      </c>
      <c r="D13" s="64">
        <f t="shared" si="2"/>
        <v>40000</v>
      </c>
      <c r="E13" s="64">
        <f t="shared" si="2"/>
        <v>72500</v>
      </c>
      <c r="F13" s="64">
        <f t="shared" si="2"/>
        <v>110000</v>
      </c>
      <c r="G13" s="64">
        <f t="shared" si="2"/>
        <v>105000</v>
      </c>
    </row>
    <row r="14" spans="3:7" ht="13.5" thickTop="1">
      <c r="C14" s="37"/>
      <c r="D14" s="37"/>
      <c r="E14" s="37"/>
      <c r="F14" s="37"/>
      <c r="G14" s="37"/>
    </row>
    <row r="21" spans="3:5" ht="12.75">
      <c r="C21" s="100" t="s">
        <v>37</v>
      </c>
      <c r="D21" s="101"/>
      <c r="E21" s="102"/>
    </row>
    <row r="22" spans="3:5" ht="12.75">
      <c r="C22" s="14"/>
      <c r="D22" s="15"/>
      <c r="E22" s="13"/>
    </row>
    <row r="23" spans="3:5" ht="12.75">
      <c r="C23" s="85" t="s">
        <v>31</v>
      </c>
      <c r="D23" s="86"/>
      <c r="E23" s="87"/>
    </row>
    <row r="24" spans="3:5" ht="12.75">
      <c r="C24" s="85" t="s">
        <v>35</v>
      </c>
      <c r="D24" s="86"/>
      <c r="E24" s="87"/>
    </row>
    <row r="25" spans="3:5" ht="12.75">
      <c r="C25" s="88" t="s">
        <v>91</v>
      </c>
      <c r="D25" s="89"/>
      <c r="E25" s="90"/>
    </row>
    <row r="26" spans="3:4" ht="12.75">
      <c r="C26" s="10"/>
      <c r="D26" s="10"/>
    </row>
    <row r="27" spans="3:5" ht="12.75">
      <c r="C27" s="10"/>
      <c r="E27" s="5"/>
    </row>
    <row r="28" spans="3:5" ht="12.75">
      <c r="C28" s="5" t="str">
        <f>'[1]1st stage allocation rates'!A9</f>
        <v>Sales staff wages</v>
      </c>
      <c r="E28" s="56">
        <v>480000</v>
      </c>
    </row>
    <row r="29" spans="3:5" ht="12.75">
      <c r="C29" s="5" t="str">
        <f>'[1]1st stage allocation rates'!A10</f>
        <v>Administrative wages</v>
      </c>
      <c r="E29" s="79">
        <v>125000</v>
      </c>
    </row>
    <row r="30" spans="3:5" ht="12.75">
      <c r="C30" s="5" t="str">
        <f>'[1]1st stage allocation rates'!A11</f>
        <v>Warehouse wages</v>
      </c>
      <c r="E30" s="79">
        <v>72000</v>
      </c>
    </row>
    <row r="31" spans="3:5" ht="12.75">
      <c r="C31" s="5" t="str">
        <f>'[1]1st stage allocation rates'!A12</f>
        <v>Printed materials and supplies</v>
      </c>
      <c r="E31" s="79">
        <v>12000</v>
      </c>
    </row>
    <row r="32" spans="3:5" ht="12.75">
      <c r="C32" s="5" t="str">
        <f>'[1]1st stage allocation rates'!A13</f>
        <v>Shipping</v>
      </c>
      <c r="E32" s="79">
        <v>28000</v>
      </c>
    </row>
    <row r="33" spans="3:5" ht="12.75">
      <c r="C33" s="5" t="str">
        <f>'[1]1st stage allocation rates'!A14</f>
        <v>Utilities and fuel</v>
      </c>
      <c r="E33" s="79">
        <v>18000</v>
      </c>
    </row>
    <row r="34" spans="3:5" ht="12.75">
      <c r="C34" s="5" t="str">
        <f>'[1]1st stage allocation rates'!A15</f>
        <v>Maintenance</v>
      </c>
      <c r="E34" s="79">
        <v>12000</v>
      </c>
    </row>
    <row r="35" spans="3:5" ht="12.75">
      <c r="C35" s="5" t="str">
        <f>'[1]1st stage allocation rates'!A16</f>
        <v>Taxes and insurance</v>
      </c>
      <c r="E35" s="79">
        <v>8000</v>
      </c>
    </row>
    <row r="36" spans="3:5" ht="12.75">
      <c r="C36" s="5" t="str">
        <f>'1st stage allocation rates'!A17</f>
        <v>Vehicle leasing</v>
      </c>
      <c r="E36" s="79">
        <v>22000</v>
      </c>
    </row>
    <row r="37" spans="3:5" ht="12.75">
      <c r="C37" s="5" t="str">
        <f>'[1]1st stage allocation rates'!A18</f>
        <v>Office equipment depreciation</v>
      </c>
      <c r="E37" s="79">
        <v>7000</v>
      </c>
    </row>
    <row r="38" spans="3:5" ht="12.75">
      <c r="C38" s="5" t="str">
        <f>'[1]1st stage allocation rates'!A19</f>
        <v>Building depreciation</v>
      </c>
      <c r="E38" s="79">
        <v>24000</v>
      </c>
    </row>
    <row r="39" spans="3:5" ht="12.75">
      <c r="C39" s="5" t="str">
        <f>'[1]1st stage allocation rates'!A20</f>
        <v>Other</v>
      </c>
      <c r="E39" s="80">
        <v>6000</v>
      </c>
    </row>
    <row r="40" spans="3:5" ht="13.5" thickBot="1">
      <c r="C40" s="5" t="s">
        <v>24</v>
      </c>
      <c r="E40" s="64">
        <f>SUM(E28:E39)</f>
        <v>814000</v>
      </c>
    </row>
    <row r="41" ht="13.5" thickTop="1"/>
  </sheetData>
  <sheetProtection/>
  <mergeCells count="8">
    <mergeCell ref="C24:E24"/>
    <mergeCell ref="C25:E25"/>
    <mergeCell ref="A1:G1"/>
    <mergeCell ref="A3:G3"/>
    <mergeCell ref="A4:G4"/>
    <mergeCell ref="A5:G5"/>
    <mergeCell ref="C21:E21"/>
    <mergeCell ref="C23:E23"/>
  </mergeCells>
  <printOptions horizontalCentered="1"/>
  <pageMargins left="0.75" right="0.75" top="1" bottom="1" header="0.5" footer="0.5"/>
  <pageSetup fitToHeight="1" fitToWidth="1" horizontalDpi="600" verticalDpi="600" orientation="portrait" scale="96" r:id="rId1"/>
</worksheet>
</file>

<file path=xl/worksheets/sheet3.xml><?xml version="1.0" encoding="utf-8"?>
<worksheet xmlns="http://schemas.openxmlformats.org/spreadsheetml/2006/main" xmlns:r="http://schemas.openxmlformats.org/officeDocument/2006/relationships">
  <sheetPr>
    <pageSetUpPr fitToPage="1"/>
  </sheetPr>
  <dimension ref="A1:L20"/>
  <sheetViews>
    <sheetView zoomScalePageLayoutView="0" workbookViewId="0" topLeftCell="A1">
      <selection activeCell="A1" sqref="A1:L1"/>
    </sheetView>
  </sheetViews>
  <sheetFormatPr defaultColWidth="9.140625" defaultRowHeight="12.75"/>
  <cols>
    <col min="1" max="1" width="26.00390625" style="0" bestFit="1" customWidth="1"/>
    <col min="2" max="12" width="12.7109375" style="0" customWidth="1"/>
  </cols>
  <sheetData>
    <row r="1" spans="1:12" ht="12.75">
      <c r="A1" s="91" t="s">
        <v>38</v>
      </c>
      <c r="B1" s="92"/>
      <c r="C1" s="92"/>
      <c r="D1" s="92"/>
      <c r="E1" s="92"/>
      <c r="F1" s="92"/>
      <c r="G1" s="92"/>
      <c r="H1" s="92"/>
      <c r="I1" s="92"/>
      <c r="J1" s="92"/>
      <c r="K1" s="92"/>
      <c r="L1" s="93"/>
    </row>
    <row r="2" spans="1:12" ht="12.75">
      <c r="A2" s="11"/>
      <c r="B2" s="12"/>
      <c r="C2" s="12"/>
      <c r="D2" s="12"/>
      <c r="E2" s="12"/>
      <c r="F2" s="12"/>
      <c r="G2" s="12"/>
      <c r="H2" s="12"/>
      <c r="I2" s="12"/>
      <c r="J2" s="12"/>
      <c r="K2" s="12"/>
      <c r="L2" s="13"/>
    </row>
    <row r="3" spans="1:12" ht="12.75">
      <c r="A3" s="94" t="s">
        <v>31</v>
      </c>
      <c r="B3" s="95"/>
      <c r="C3" s="95"/>
      <c r="D3" s="95"/>
      <c r="E3" s="95"/>
      <c r="F3" s="95"/>
      <c r="G3" s="95"/>
      <c r="H3" s="95"/>
      <c r="I3" s="95"/>
      <c r="J3" s="95"/>
      <c r="K3" s="95"/>
      <c r="L3" s="96"/>
    </row>
    <row r="4" spans="1:12" ht="12.75">
      <c r="A4" s="104" t="s">
        <v>39</v>
      </c>
      <c r="B4" s="98"/>
      <c r="C4" s="98"/>
      <c r="D4" s="98"/>
      <c r="E4" s="98"/>
      <c r="F4" s="98"/>
      <c r="G4" s="98"/>
      <c r="H4" s="98"/>
      <c r="I4" s="98"/>
      <c r="J4" s="98"/>
      <c r="K4" s="98"/>
      <c r="L4" s="99"/>
    </row>
    <row r="5" spans="1:12" ht="12.75">
      <c r="A5" s="6"/>
      <c r="B5" s="6"/>
      <c r="C5" s="6"/>
      <c r="D5" s="6"/>
      <c r="E5" s="6"/>
      <c r="F5" s="6"/>
      <c r="G5" s="6"/>
      <c r="H5" s="6"/>
      <c r="I5" s="6"/>
      <c r="J5" s="6"/>
      <c r="K5" s="6"/>
      <c r="L5" s="6"/>
    </row>
    <row r="6" spans="1:12" ht="12.75">
      <c r="A6" s="4"/>
      <c r="B6" s="4"/>
      <c r="C6" s="4"/>
      <c r="D6" s="4"/>
      <c r="E6" s="4"/>
      <c r="F6" s="4"/>
      <c r="G6" s="4"/>
      <c r="H6" s="4"/>
      <c r="I6" s="4"/>
      <c r="J6" s="4"/>
      <c r="K6" s="4"/>
      <c r="L6" s="4"/>
    </row>
    <row r="7" spans="1:12" ht="12.75">
      <c r="A7" s="19"/>
      <c r="B7" s="103" t="s">
        <v>7</v>
      </c>
      <c r="C7" s="103"/>
      <c r="D7" s="103"/>
      <c r="E7" s="103"/>
      <c r="F7" s="103"/>
      <c r="G7" s="103"/>
      <c r="H7" s="103"/>
      <c r="I7" s="103"/>
      <c r="J7" s="103"/>
      <c r="K7" s="103"/>
      <c r="L7" s="103"/>
    </row>
    <row r="8" spans="1:12" ht="38.25" customHeight="1">
      <c r="A8" s="20" t="s">
        <v>15</v>
      </c>
      <c r="B8" s="21" t="s">
        <v>0</v>
      </c>
      <c r="C8" s="21" t="s">
        <v>1</v>
      </c>
      <c r="D8" s="21" t="s">
        <v>2</v>
      </c>
      <c r="E8" s="21" t="s">
        <v>26</v>
      </c>
      <c r="F8" s="21" t="s">
        <v>3</v>
      </c>
      <c r="G8" s="21" t="s">
        <v>22</v>
      </c>
      <c r="H8" s="21" t="s">
        <v>4</v>
      </c>
      <c r="I8" s="21" t="s">
        <v>5</v>
      </c>
      <c r="J8" s="21" t="s">
        <v>23</v>
      </c>
      <c r="K8" s="22" t="s">
        <v>25</v>
      </c>
      <c r="L8" s="22" t="s">
        <v>24</v>
      </c>
    </row>
    <row r="9" spans="1:12" ht="18" customHeight="1">
      <c r="A9" s="23" t="s">
        <v>16</v>
      </c>
      <c r="B9" s="24">
        <v>0.6</v>
      </c>
      <c r="C9" s="24">
        <v>0.05</v>
      </c>
      <c r="D9" s="24"/>
      <c r="E9" s="24"/>
      <c r="F9" s="24"/>
      <c r="G9" s="24">
        <v>0.1</v>
      </c>
      <c r="H9" s="24"/>
      <c r="I9" s="24">
        <v>0.05</v>
      </c>
      <c r="J9" s="24">
        <v>0.2</v>
      </c>
      <c r="K9" s="24"/>
      <c r="L9" s="25">
        <f aca="true" t="shared" si="0" ref="L9:L20">SUM(B9:K9)</f>
        <v>1</v>
      </c>
    </row>
    <row r="10" spans="1:12" ht="18" customHeight="1">
      <c r="A10" s="23" t="s">
        <v>17</v>
      </c>
      <c r="B10" s="24"/>
      <c r="C10" s="24">
        <v>0.15</v>
      </c>
      <c r="D10" s="24">
        <v>0.5</v>
      </c>
      <c r="E10" s="24"/>
      <c r="F10" s="24"/>
      <c r="G10" s="24">
        <v>0.1</v>
      </c>
      <c r="H10" s="24"/>
      <c r="I10" s="24">
        <v>0.1</v>
      </c>
      <c r="J10" s="24">
        <v>0.05</v>
      </c>
      <c r="K10" s="24">
        <v>0.1</v>
      </c>
      <c r="L10" s="25">
        <f t="shared" si="0"/>
        <v>1</v>
      </c>
    </row>
    <row r="11" spans="1:12" ht="18" customHeight="1">
      <c r="A11" s="23" t="s">
        <v>19</v>
      </c>
      <c r="B11" s="24"/>
      <c r="C11" s="24"/>
      <c r="D11" s="24">
        <v>0.05</v>
      </c>
      <c r="E11" s="24">
        <v>0.45</v>
      </c>
      <c r="F11" s="24">
        <v>0.45</v>
      </c>
      <c r="G11" s="24"/>
      <c r="H11" s="24"/>
      <c r="I11" s="24"/>
      <c r="J11" s="24"/>
      <c r="K11" s="24">
        <v>0.05</v>
      </c>
      <c r="L11" s="25">
        <f t="shared" si="0"/>
        <v>1</v>
      </c>
    </row>
    <row r="12" spans="1:12" ht="18" customHeight="1">
      <c r="A12" s="23" t="s">
        <v>27</v>
      </c>
      <c r="B12" s="24">
        <v>0.25</v>
      </c>
      <c r="C12" s="24">
        <v>0.05</v>
      </c>
      <c r="D12" s="24">
        <v>0.05</v>
      </c>
      <c r="E12" s="24"/>
      <c r="F12" s="24"/>
      <c r="G12" s="24">
        <v>0.05</v>
      </c>
      <c r="H12" s="24"/>
      <c r="I12" s="24">
        <v>0.15</v>
      </c>
      <c r="J12" s="24">
        <v>0.2</v>
      </c>
      <c r="K12" s="24">
        <v>0.25</v>
      </c>
      <c r="L12" s="25">
        <f t="shared" si="0"/>
        <v>1</v>
      </c>
    </row>
    <row r="13" spans="1:12" ht="18" customHeight="1">
      <c r="A13" s="23" t="s">
        <v>4</v>
      </c>
      <c r="B13" s="24"/>
      <c r="C13" s="24"/>
      <c r="D13" s="24"/>
      <c r="E13" s="24"/>
      <c r="F13" s="24"/>
      <c r="G13" s="24"/>
      <c r="H13" s="24">
        <v>1</v>
      </c>
      <c r="I13" s="24"/>
      <c r="J13" s="24"/>
      <c r="K13" s="24"/>
      <c r="L13" s="25">
        <f t="shared" si="0"/>
        <v>1</v>
      </c>
    </row>
    <row r="14" spans="1:12" ht="18" customHeight="1">
      <c r="A14" s="23" t="s">
        <v>28</v>
      </c>
      <c r="B14" s="24">
        <v>0.2</v>
      </c>
      <c r="C14" s="24">
        <v>0.05</v>
      </c>
      <c r="D14" s="24"/>
      <c r="E14" s="24">
        <v>0.25</v>
      </c>
      <c r="F14" s="24"/>
      <c r="G14" s="24">
        <v>0.05</v>
      </c>
      <c r="H14" s="24">
        <v>0.15</v>
      </c>
      <c r="I14" s="24">
        <v>0.05</v>
      </c>
      <c r="J14" s="24">
        <v>0.1</v>
      </c>
      <c r="K14" s="24">
        <v>0.15</v>
      </c>
      <c r="L14" s="25">
        <f t="shared" si="0"/>
        <v>1</v>
      </c>
    </row>
    <row r="15" spans="1:12" ht="18" customHeight="1">
      <c r="A15" s="23" t="s">
        <v>20</v>
      </c>
      <c r="B15" s="24"/>
      <c r="C15" s="24"/>
      <c r="D15" s="24"/>
      <c r="E15" s="24">
        <v>0.7</v>
      </c>
      <c r="F15" s="24"/>
      <c r="G15" s="24"/>
      <c r="H15" s="24"/>
      <c r="I15" s="24"/>
      <c r="J15" s="24"/>
      <c r="K15" s="24">
        <v>0.3</v>
      </c>
      <c r="L15" s="25">
        <f t="shared" si="0"/>
        <v>1</v>
      </c>
    </row>
    <row r="16" spans="1:12" ht="18" customHeight="1">
      <c r="A16" s="23" t="s">
        <v>29</v>
      </c>
      <c r="B16" s="25">
        <v>0.1</v>
      </c>
      <c r="C16" s="25"/>
      <c r="D16" s="25"/>
      <c r="E16" s="25">
        <v>0.6</v>
      </c>
      <c r="F16" s="25"/>
      <c r="G16" s="25"/>
      <c r="H16" s="25">
        <v>0.05</v>
      </c>
      <c r="I16" s="25"/>
      <c r="J16" s="25"/>
      <c r="K16" s="25">
        <v>0.25</v>
      </c>
      <c r="L16" s="25">
        <f t="shared" si="0"/>
        <v>1</v>
      </c>
    </row>
    <row r="17" spans="1:12" ht="18" customHeight="1">
      <c r="A17" s="23" t="s">
        <v>80</v>
      </c>
      <c r="B17" s="24">
        <v>0.6</v>
      </c>
      <c r="C17" s="24">
        <v>0.05</v>
      </c>
      <c r="D17" s="24"/>
      <c r="E17" s="24">
        <v>0.05</v>
      </c>
      <c r="F17" s="24"/>
      <c r="G17" s="24"/>
      <c r="H17" s="24">
        <v>0.1</v>
      </c>
      <c r="I17" s="24">
        <v>0.05</v>
      </c>
      <c r="J17" s="24">
        <v>0.15</v>
      </c>
      <c r="K17" s="24"/>
      <c r="L17" s="25">
        <f t="shared" si="0"/>
        <v>1</v>
      </c>
    </row>
    <row r="18" spans="1:12" ht="18" customHeight="1">
      <c r="A18" s="23" t="s">
        <v>18</v>
      </c>
      <c r="B18" s="24">
        <v>0.1</v>
      </c>
      <c r="C18" s="24">
        <v>0.05</v>
      </c>
      <c r="D18" s="24">
        <v>0.3</v>
      </c>
      <c r="E18" s="24">
        <v>0.15</v>
      </c>
      <c r="F18" s="24"/>
      <c r="G18" s="24"/>
      <c r="H18" s="24"/>
      <c r="I18" s="24">
        <v>0.05</v>
      </c>
      <c r="J18" s="24">
        <v>0.05</v>
      </c>
      <c r="K18" s="24">
        <v>0.3</v>
      </c>
      <c r="L18" s="25">
        <f t="shared" si="0"/>
        <v>1</v>
      </c>
    </row>
    <row r="19" spans="1:12" ht="18" customHeight="1">
      <c r="A19" s="23" t="s">
        <v>21</v>
      </c>
      <c r="B19" s="24"/>
      <c r="C19" s="24"/>
      <c r="D19" s="24"/>
      <c r="E19" s="24">
        <v>0.75</v>
      </c>
      <c r="F19" s="24"/>
      <c r="G19" s="24"/>
      <c r="H19" s="24"/>
      <c r="I19" s="24"/>
      <c r="J19" s="24"/>
      <c r="K19" s="24">
        <v>0.25</v>
      </c>
      <c r="L19" s="25">
        <f t="shared" si="0"/>
        <v>1</v>
      </c>
    </row>
    <row r="20" spans="1:12" ht="18" customHeight="1">
      <c r="A20" s="23" t="s">
        <v>25</v>
      </c>
      <c r="B20" s="19"/>
      <c r="C20" s="19"/>
      <c r="D20" s="19"/>
      <c r="E20" s="19"/>
      <c r="F20" s="19"/>
      <c r="G20" s="19"/>
      <c r="H20" s="19"/>
      <c r="I20" s="19"/>
      <c r="J20" s="19"/>
      <c r="K20" s="24">
        <v>1</v>
      </c>
      <c r="L20" s="25">
        <f t="shared" si="0"/>
        <v>1</v>
      </c>
    </row>
    <row r="21" ht="18" customHeight="1"/>
    <row r="22" ht="18" customHeight="1"/>
    <row r="23" ht="18" customHeight="1"/>
    <row r="24" ht="18" customHeight="1"/>
  </sheetData>
  <sheetProtection/>
  <mergeCells count="4">
    <mergeCell ref="B7:L7"/>
    <mergeCell ref="A1:L1"/>
    <mergeCell ref="A3:L3"/>
    <mergeCell ref="A4:L4"/>
  </mergeCells>
  <printOptions/>
  <pageMargins left="0.75" right="0.75" top="1" bottom="1" header="0.5" footer="0.5"/>
  <pageSetup fitToHeight="1" fitToWidth="1" horizontalDpi="600" verticalDpi="600" orientation="landscape" scale="74" r:id="rId1"/>
</worksheet>
</file>

<file path=xl/worksheets/sheet4.xml><?xml version="1.0" encoding="utf-8"?>
<worksheet xmlns="http://schemas.openxmlformats.org/spreadsheetml/2006/main" xmlns:r="http://schemas.openxmlformats.org/officeDocument/2006/relationships">
  <sheetPr>
    <pageSetUpPr fitToPage="1"/>
  </sheetPr>
  <dimension ref="A1:M21"/>
  <sheetViews>
    <sheetView zoomScalePageLayoutView="0" workbookViewId="0" topLeftCell="A1">
      <selection activeCell="D12" sqref="D12"/>
    </sheetView>
  </sheetViews>
  <sheetFormatPr defaultColWidth="9.140625" defaultRowHeight="12.75"/>
  <cols>
    <col min="1" max="1" width="26.00390625" style="0" bestFit="1" customWidth="1"/>
    <col min="2" max="13" width="12.7109375" style="0" customWidth="1"/>
  </cols>
  <sheetData>
    <row r="1" spans="1:13" ht="12.75">
      <c r="A1" s="91" t="s">
        <v>40</v>
      </c>
      <c r="B1" s="92"/>
      <c r="C1" s="92"/>
      <c r="D1" s="92"/>
      <c r="E1" s="92"/>
      <c r="F1" s="92"/>
      <c r="G1" s="92"/>
      <c r="H1" s="92"/>
      <c r="I1" s="92"/>
      <c r="J1" s="92"/>
      <c r="K1" s="92"/>
      <c r="L1" s="92"/>
      <c r="M1" s="93"/>
    </row>
    <row r="2" spans="1:13" ht="12.75">
      <c r="A2" s="11"/>
      <c r="B2" s="12"/>
      <c r="C2" s="12"/>
      <c r="D2" s="12"/>
      <c r="E2" s="12"/>
      <c r="F2" s="12"/>
      <c r="G2" s="12"/>
      <c r="H2" s="12"/>
      <c r="I2" s="12"/>
      <c r="J2" s="12"/>
      <c r="K2" s="12"/>
      <c r="L2" s="12"/>
      <c r="M2" s="13"/>
    </row>
    <row r="3" spans="1:13" ht="12.75">
      <c r="A3" s="94" t="s">
        <v>31</v>
      </c>
      <c r="B3" s="95"/>
      <c r="C3" s="95"/>
      <c r="D3" s="95"/>
      <c r="E3" s="95"/>
      <c r="F3" s="95"/>
      <c r="G3" s="95"/>
      <c r="H3" s="95"/>
      <c r="I3" s="95"/>
      <c r="J3" s="95"/>
      <c r="K3" s="95"/>
      <c r="L3" s="95"/>
      <c r="M3" s="96"/>
    </row>
    <row r="4" spans="1:13" ht="12.75">
      <c r="A4" s="104" t="s">
        <v>41</v>
      </c>
      <c r="B4" s="98"/>
      <c r="C4" s="98"/>
      <c r="D4" s="98"/>
      <c r="E4" s="98"/>
      <c r="F4" s="98"/>
      <c r="G4" s="98"/>
      <c r="H4" s="98"/>
      <c r="I4" s="98"/>
      <c r="J4" s="98"/>
      <c r="K4" s="98"/>
      <c r="L4" s="98"/>
      <c r="M4" s="99"/>
    </row>
    <row r="5" spans="1:13" ht="12.75">
      <c r="A5" s="6"/>
      <c r="B5" s="6"/>
      <c r="C5" s="6"/>
      <c r="D5" s="6"/>
      <c r="E5" s="6"/>
      <c r="F5" s="6"/>
      <c r="G5" s="6"/>
      <c r="H5" s="6"/>
      <c r="I5" s="6"/>
      <c r="J5" s="6"/>
      <c r="K5" s="6"/>
      <c r="L5" s="6"/>
      <c r="M5" s="6"/>
    </row>
    <row r="6" spans="1:13" ht="12.75">
      <c r="A6" s="4"/>
      <c r="B6" s="4"/>
      <c r="C6" s="4"/>
      <c r="D6" s="4"/>
      <c r="E6" s="4"/>
      <c r="F6" s="4"/>
      <c r="G6" s="4"/>
      <c r="H6" s="4"/>
      <c r="I6" s="4"/>
      <c r="J6" s="4"/>
      <c r="K6" s="4"/>
      <c r="L6" s="4"/>
      <c r="M6" s="4"/>
    </row>
    <row r="7" spans="1:13" ht="18" customHeight="1">
      <c r="A7" s="33"/>
      <c r="B7" s="34"/>
      <c r="C7" s="103" t="s">
        <v>7</v>
      </c>
      <c r="D7" s="103"/>
      <c r="E7" s="103"/>
      <c r="F7" s="103"/>
      <c r="G7" s="103"/>
      <c r="H7" s="103"/>
      <c r="I7" s="103"/>
      <c r="J7" s="103"/>
      <c r="K7" s="103"/>
      <c r="L7" s="103"/>
      <c r="M7" s="103"/>
    </row>
    <row r="8" spans="1:13" ht="25.5" customHeight="1">
      <c r="A8" s="103" t="s">
        <v>15</v>
      </c>
      <c r="B8" s="103"/>
      <c r="C8" s="21" t="s">
        <v>0</v>
      </c>
      <c r="D8" s="21" t="s">
        <v>1</v>
      </c>
      <c r="E8" s="21" t="s">
        <v>2</v>
      </c>
      <c r="F8" s="21" t="s">
        <v>26</v>
      </c>
      <c r="G8" s="21" t="s">
        <v>3</v>
      </c>
      <c r="H8" s="21" t="s">
        <v>22</v>
      </c>
      <c r="I8" s="21" t="s">
        <v>4</v>
      </c>
      <c r="J8" s="21" t="s">
        <v>5</v>
      </c>
      <c r="K8" s="21" t="s">
        <v>23</v>
      </c>
      <c r="L8" s="22" t="s">
        <v>25</v>
      </c>
      <c r="M8" s="22" t="s">
        <v>24</v>
      </c>
    </row>
    <row r="9" spans="1:13" ht="18" customHeight="1">
      <c r="A9" s="23" t="s">
        <v>16</v>
      </c>
      <c r="B9" s="27">
        <f>'income statements and expenses'!E28</f>
        <v>480000</v>
      </c>
      <c r="C9" s="28"/>
      <c r="D9" s="28"/>
      <c r="E9" s="28"/>
      <c r="F9" s="28"/>
      <c r="G9" s="28"/>
      <c r="H9" s="28"/>
      <c r="I9" s="28"/>
      <c r="J9" s="28"/>
      <c r="K9" s="28"/>
      <c r="L9" s="28"/>
      <c r="M9" s="29">
        <f aca="true" t="shared" si="0" ref="M9:M20">SUM(C9:L9)</f>
        <v>0</v>
      </c>
    </row>
    <row r="10" spans="1:13" ht="18" customHeight="1">
      <c r="A10" s="23" t="s">
        <v>17</v>
      </c>
      <c r="B10" s="27">
        <f>'income statements and expenses'!E29</f>
        <v>125000</v>
      </c>
      <c r="C10" s="30"/>
      <c r="D10" s="30"/>
      <c r="E10" s="30"/>
      <c r="F10" s="30"/>
      <c r="G10" s="30"/>
      <c r="H10" s="30"/>
      <c r="I10" s="30"/>
      <c r="J10" s="30"/>
      <c r="K10" s="30"/>
      <c r="L10" s="30"/>
      <c r="M10" s="31">
        <f t="shared" si="0"/>
        <v>0</v>
      </c>
    </row>
    <row r="11" spans="1:13" ht="18" customHeight="1">
      <c r="A11" s="23" t="s">
        <v>19</v>
      </c>
      <c r="B11" s="27">
        <f>'income statements and expenses'!E30</f>
        <v>72000</v>
      </c>
      <c r="C11" s="30"/>
      <c r="D11" s="30"/>
      <c r="E11" s="30"/>
      <c r="F11" s="30"/>
      <c r="G11" s="30"/>
      <c r="H11" s="30"/>
      <c r="I11" s="30"/>
      <c r="J11" s="30"/>
      <c r="K11" s="30"/>
      <c r="L11" s="30"/>
      <c r="M11" s="31">
        <f t="shared" si="0"/>
        <v>0</v>
      </c>
    </row>
    <row r="12" spans="1:13" ht="18" customHeight="1">
      <c r="A12" s="23" t="s">
        <v>27</v>
      </c>
      <c r="B12" s="27">
        <f>'income statements and expenses'!E31</f>
        <v>12000</v>
      </c>
      <c r="C12" s="30"/>
      <c r="D12" s="30"/>
      <c r="E12" s="30"/>
      <c r="F12" s="30"/>
      <c r="G12" s="30"/>
      <c r="H12" s="30"/>
      <c r="I12" s="30"/>
      <c r="J12" s="30"/>
      <c r="K12" s="30"/>
      <c r="L12" s="30"/>
      <c r="M12" s="31">
        <f t="shared" si="0"/>
        <v>0</v>
      </c>
    </row>
    <row r="13" spans="1:13" ht="18" customHeight="1">
      <c r="A13" s="23" t="s">
        <v>4</v>
      </c>
      <c r="B13" s="27">
        <f>'income statements and expenses'!E32</f>
        <v>28000</v>
      </c>
      <c r="C13" s="30"/>
      <c r="D13" s="30"/>
      <c r="E13" s="30"/>
      <c r="F13" s="30"/>
      <c r="G13" s="30"/>
      <c r="H13" s="30"/>
      <c r="I13" s="30"/>
      <c r="J13" s="30"/>
      <c r="K13" s="30"/>
      <c r="L13" s="30"/>
      <c r="M13" s="31">
        <f t="shared" si="0"/>
        <v>0</v>
      </c>
    </row>
    <row r="14" spans="1:13" ht="18" customHeight="1">
      <c r="A14" s="23" t="s">
        <v>28</v>
      </c>
      <c r="B14" s="27">
        <f>'income statements and expenses'!E33</f>
        <v>18000</v>
      </c>
      <c r="C14" s="30"/>
      <c r="D14" s="30"/>
      <c r="E14" s="30"/>
      <c r="F14" s="30"/>
      <c r="G14" s="30"/>
      <c r="H14" s="30"/>
      <c r="I14" s="30"/>
      <c r="J14" s="30"/>
      <c r="K14" s="30"/>
      <c r="L14" s="30"/>
      <c r="M14" s="31">
        <f t="shared" si="0"/>
        <v>0</v>
      </c>
    </row>
    <row r="15" spans="1:13" ht="18" customHeight="1">
      <c r="A15" s="23" t="s">
        <v>20</v>
      </c>
      <c r="B15" s="27">
        <f>'income statements and expenses'!E34</f>
        <v>12000</v>
      </c>
      <c r="C15" s="30"/>
      <c r="D15" s="30"/>
      <c r="E15" s="30"/>
      <c r="F15" s="30"/>
      <c r="G15" s="30"/>
      <c r="H15" s="30"/>
      <c r="I15" s="30"/>
      <c r="J15" s="30"/>
      <c r="K15" s="30"/>
      <c r="L15" s="30"/>
      <c r="M15" s="31">
        <f t="shared" si="0"/>
        <v>0</v>
      </c>
    </row>
    <row r="16" spans="1:13" ht="18" customHeight="1">
      <c r="A16" s="23" t="s">
        <v>29</v>
      </c>
      <c r="B16" s="27">
        <f>'income statements and expenses'!E35</f>
        <v>8000</v>
      </c>
      <c r="C16" s="30"/>
      <c r="D16" s="30"/>
      <c r="E16" s="30"/>
      <c r="F16" s="30"/>
      <c r="G16" s="30"/>
      <c r="H16" s="30"/>
      <c r="I16" s="30"/>
      <c r="J16" s="30"/>
      <c r="K16" s="30"/>
      <c r="L16" s="30"/>
      <c r="M16" s="31">
        <f t="shared" si="0"/>
        <v>0</v>
      </c>
    </row>
    <row r="17" spans="1:13" ht="18" customHeight="1">
      <c r="A17" s="23" t="s">
        <v>80</v>
      </c>
      <c r="B17" s="27">
        <f>'income statements and expenses'!E36</f>
        <v>22000</v>
      </c>
      <c r="C17" s="30"/>
      <c r="D17" s="30"/>
      <c r="E17" s="30"/>
      <c r="F17" s="30"/>
      <c r="G17" s="30"/>
      <c r="H17" s="30"/>
      <c r="I17" s="30"/>
      <c r="J17" s="30"/>
      <c r="K17" s="30"/>
      <c r="L17" s="30"/>
      <c r="M17" s="31">
        <f t="shared" si="0"/>
        <v>0</v>
      </c>
    </row>
    <row r="18" spans="1:13" ht="18" customHeight="1">
      <c r="A18" s="23" t="s">
        <v>18</v>
      </c>
      <c r="B18" s="27">
        <f>'income statements and expenses'!E37</f>
        <v>7000</v>
      </c>
      <c r="C18" s="30"/>
      <c r="D18" s="30"/>
      <c r="E18" s="30"/>
      <c r="F18" s="30"/>
      <c r="G18" s="30"/>
      <c r="H18" s="30"/>
      <c r="I18" s="30"/>
      <c r="J18" s="30"/>
      <c r="K18" s="30"/>
      <c r="L18" s="30"/>
      <c r="M18" s="31">
        <f t="shared" si="0"/>
        <v>0</v>
      </c>
    </row>
    <row r="19" spans="1:13" ht="18" customHeight="1">
      <c r="A19" s="23" t="s">
        <v>21</v>
      </c>
      <c r="B19" s="27">
        <f>'income statements and expenses'!E38</f>
        <v>24000</v>
      </c>
      <c r="C19" s="30"/>
      <c r="D19" s="30"/>
      <c r="E19" s="30"/>
      <c r="F19" s="30"/>
      <c r="G19" s="30"/>
      <c r="H19" s="30"/>
      <c r="I19" s="30"/>
      <c r="J19" s="30"/>
      <c r="K19" s="30"/>
      <c r="L19" s="30"/>
      <c r="M19" s="31">
        <f t="shared" si="0"/>
        <v>0</v>
      </c>
    </row>
    <row r="20" spans="1:13" ht="18" customHeight="1" thickBot="1">
      <c r="A20" s="23" t="s">
        <v>25</v>
      </c>
      <c r="B20" s="66">
        <f>'income statements and expenses'!E39</f>
        <v>6000</v>
      </c>
      <c r="C20" s="67"/>
      <c r="D20" s="67"/>
      <c r="E20" s="67"/>
      <c r="F20" s="67"/>
      <c r="G20" s="67"/>
      <c r="H20" s="67"/>
      <c r="I20" s="67"/>
      <c r="J20" s="67"/>
      <c r="K20" s="67"/>
      <c r="L20" s="67"/>
      <c r="M20" s="68">
        <f t="shared" si="0"/>
        <v>0</v>
      </c>
    </row>
    <row r="21" spans="1:13" ht="18" customHeight="1" thickBot="1">
      <c r="A21" s="32" t="s">
        <v>24</v>
      </c>
      <c r="B21" s="65">
        <f>'income statements and expenses'!E40</f>
        <v>814000</v>
      </c>
      <c r="C21" s="35">
        <f>SUM(C9:C20)</f>
        <v>0</v>
      </c>
      <c r="D21" s="35">
        <f aca="true" t="shared" si="1" ref="D21:M21">SUM(D9:D20)</f>
        <v>0</v>
      </c>
      <c r="E21" s="35">
        <f t="shared" si="1"/>
        <v>0</v>
      </c>
      <c r="F21" s="35">
        <f t="shared" si="1"/>
        <v>0</v>
      </c>
      <c r="G21" s="35">
        <f t="shared" si="1"/>
        <v>0</v>
      </c>
      <c r="H21" s="35">
        <f t="shared" si="1"/>
        <v>0</v>
      </c>
      <c r="I21" s="35">
        <f t="shared" si="1"/>
        <v>0</v>
      </c>
      <c r="J21" s="35">
        <f t="shared" si="1"/>
        <v>0</v>
      </c>
      <c r="K21" s="35">
        <f t="shared" si="1"/>
        <v>0</v>
      </c>
      <c r="L21" s="35">
        <f t="shared" si="1"/>
        <v>0</v>
      </c>
      <c r="M21" s="35">
        <f t="shared" si="1"/>
        <v>0</v>
      </c>
    </row>
    <row r="22" ht="13.5" thickTop="1"/>
  </sheetData>
  <sheetProtection/>
  <mergeCells count="5">
    <mergeCell ref="A8:B8"/>
    <mergeCell ref="A1:M1"/>
    <mergeCell ref="A3:M3"/>
    <mergeCell ref="A4:M4"/>
    <mergeCell ref="C7:M7"/>
  </mergeCells>
  <printOptions/>
  <pageMargins left="0.52" right="0.47" top="1" bottom="1" header="0.5" footer="0.5"/>
  <pageSetup fitToHeight="1" fitToWidth="1" horizontalDpi="600" verticalDpi="600" orientation="landscape" scale="73" r:id="rId1"/>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E1"/>
    </sheetView>
  </sheetViews>
  <sheetFormatPr defaultColWidth="9.140625" defaultRowHeight="12.75"/>
  <cols>
    <col min="1" max="1" width="24.140625" style="0" customWidth="1"/>
    <col min="2" max="2" width="12.7109375" style="0" customWidth="1"/>
    <col min="3" max="3" width="17.421875" style="0" customWidth="1"/>
    <col min="4" max="5" width="12.7109375" style="0" customWidth="1"/>
  </cols>
  <sheetData>
    <row r="1" spans="1:5" ht="12.75">
      <c r="A1" s="91" t="s">
        <v>42</v>
      </c>
      <c r="B1" s="92"/>
      <c r="C1" s="92"/>
      <c r="D1" s="92"/>
      <c r="E1" s="93"/>
    </row>
    <row r="2" spans="1:5" ht="12.75">
      <c r="A2" s="11"/>
      <c r="B2" s="12"/>
      <c r="C2" s="12"/>
      <c r="D2" s="12"/>
      <c r="E2" s="13"/>
    </row>
    <row r="3" spans="1:5" ht="12.75">
      <c r="A3" s="94" t="s">
        <v>31</v>
      </c>
      <c r="B3" s="95"/>
      <c r="C3" s="95"/>
      <c r="D3" s="95"/>
      <c r="E3" s="96"/>
    </row>
    <row r="4" spans="1:5" ht="12.75">
      <c r="A4" s="104" t="s">
        <v>43</v>
      </c>
      <c r="B4" s="98"/>
      <c r="C4" s="98"/>
      <c r="D4" s="98"/>
      <c r="E4" s="99"/>
    </row>
    <row r="7" spans="1:5" ht="25.5">
      <c r="A7" s="1" t="s">
        <v>7</v>
      </c>
      <c r="B7" s="1" t="s">
        <v>47</v>
      </c>
      <c r="C7" s="1" t="s">
        <v>44</v>
      </c>
      <c r="D7" s="1" t="s">
        <v>45</v>
      </c>
      <c r="E7" s="1" t="s">
        <v>46</v>
      </c>
    </row>
    <row r="8" spans="1:5" ht="18" customHeight="1">
      <c r="A8" s="5" t="str">
        <f>'1st stage allocation'!C8</f>
        <v>Sales calls</v>
      </c>
      <c r="B8" s="8"/>
      <c r="C8" t="s">
        <v>8</v>
      </c>
      <c r="D8" s="2">
        <v>620</v>
      </c>
      <c r="E8" s="59"/>
    </row>
    <row r="9" spans="1:5" ht="18" customHeight="1">
      <c r="A9" s="5" t="str">
        <f>'1st stage allocation'!D8</f>
        <v>Contract negotiations</v>
      </c>
      <c r="B9" s="8"/>
      <c r="C9" t="s">
        <v>9</v>
      </c>
      <c r="D9" s="2">
        <v>120</v>
      </c>
      <c r="E9" s="59"/>
    </row>
    <row r="10" spans="1:5" ht="18" customHeight="1">
      <c r="A10" s="5" t="str">
        <f>'1st stage allocation'!E8</f>
        <v>Order processing</v>
      </c>
      <c r="B10" s="8"/>
      <c r="C10" t="s">
        <v>10</v>
      </c>
      <c r="D10" s="2">
        <v>280</v>
      </c>
      <c r="E10" s="59"/>
    </row>
    <row r="11" spans="1:5" ht="18" customHeight="1">
      <c r="A11" s="5" t="str">
        <f>'1st stage allocation'!F8</f>
        <v>Warehousing activities</v>
      </c>
      <c r="B11" s="8"/>
      <c r="C11" t="s">
        <v>33</v>
      </c>
      <c r="D11" s="3">
        <v>1400000</v>
      </c>
      <c r="E11" s="60"/>
    </row>
    <row r="12" spans="1:5" ht="18" customHeight="1">
      <c r="A12" s="5" t="str">
        <f>'1st stage allocation'!G8</f>
        <v>Order picking</v>
      </c>
      <c r="B12" s="8"/>
      <c r="C12" t="s">
        <v>11</v>
      </c>
      <c r="D12" s="2">
        <v>4280</v>
      </c>
      <c r="E12" s="59"/>
    </row>
    <row r="13" spans="1:5" ht="18" customHeight="1">
      <c r="A13" s="5" t="str">
        <f>'1st stage allocation'!H8</f>
        <v>New customer development</v>
      </c>
      <c r="B13" s="8"/>
      <c r="C13" t="s">
        <v>49</v>
      </c>
      <c r="D13" s="2">
        <v>15</v>
      </c>
      <c r="E13" s="59"/>
    </row>
    <row r="14" spans="1:5" ht="18" customHeight="1">
      <c r="A14" s="5" t="str">
        <f>'1st stage allocation'!I8</f>
        <v>Shipping</v>
      </c>
      <c r="B14" s="8"/>
      <c r="C14" t="s">
        <v>12</v>
      </c>
      <c r="D14" s="2">
        <v>91400</v>
      </c>
      <c r="E14" s="59"/>
    </row>
    <row r="15" spans="1:5" ht="18" customHeight="1">
      <c r="A15" s="5" t="str">
        <f>'1st stage allocation'!J8</f>
        <v>Customer training</v>
      </c>
      <c r="B15" s="8"/>
      <c r="C15" t="s">
        <v>13</v>
      </c>
      <c r="D15" s="2">
        <v>150</v>
      </c>
      <c r="E15" s="59"/>
    </row>
    <row r="16" spans="1:5" ht="18" customHeight="1">
      <c r="A16" s="5" t="str">
        <f>'1st stage allocation'!K8</f>
        <v>Post-sale support</v>
      </c>
      <c r="B16" s="8"/>
      <c r="C16" t="s">
        <v>14</v>
      </c>
      <c r="D16" s="2">
        <v>410</v>
      </c>
      <c r="E16" s="59"/>
    </row>
    <row r="17" spans="1:5" ht="18" customHeight="1">
      <c r="A17" s="5" t="str">
        <f>'1st stage allocation'!L8</f>
        <v>Other</v>
      </c>
      <c r="B17" s="58"/>
      <c r="C17" t="s">
        <v>48</v>
      </c>
      <c r="D17" s="3">
        <v>2100000</v>
      </c>
      <c r="E17" s="60"/>
    </row>
    <row r="18" spans="1:2" ht="18" customHeight="1" thickBot="1">
      <c r="A18" s="5" t="s">
        <v>24</v>
      </c>
      <c r="B18" s="7"/>
    </row>
    <row r="19" ht="13.5" thickTop="1"/>
  </sheetData>
  <sheetProtection/>
  <mergeCells count="3">
    <mergeCell ref="A1:E1"/>
    <mergeCell ref="A3:E3"/>
    <mergeCell ref="A4:E4"/>
  </mergeCells>
  <printOptions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H1"/>
    </sheetView>
  </sheetViews>
  <sheetFormatPr defaultColWidth="9.140625" defaultRowHeight="12.75"/>
  <cols>
    <col min="1" max="1" width="22.140625" style="0" bestFit="1" customWidth="1"/>
    <col min="2" max="8" width="12.7109375" style="0" customWidth="1"/>
  </cols>
  <sheetData>
    <row r="1" spans="1:8" ht="12.75">
      <c r="A1" s="91" t="s">
        <v>50</v>
      </c>
      <c r="B1" s="92"/>
      <c r="C1" s="92"/>
      <c r="D1" s="92"/>
      <c r="E1" s="92"/>
      <c r="F1" s="92"/>
      <c r="G1" s="92"/>
      <c r="H1" s="93"/>
    </row>
    <row r="2" spans="1:8" ht="12.75">
      <c r="A2" s="11"/>
      <c r="B2" s="12"/>
      <c r="C2" s="12"/>
      <c r="D2" s="12"/>
      <c r="E2" s="12"/>
      <c r="F2" s="12"/>
      <c r="G2" s="12"/>
      <c r="H2" s="13"/>
    </row>
    <row r="3" spans="1:8" ht="12.75">
      <c r="A3" s="94" t="s">
        <v>31</v>
      </c>
      <c r="B3" s="95"/>
      <c r="C3" s="95"/>
      <c r="D3" s="95"/>
      <c r="E3" s="95"/>
      <c r="F3" s="95"/>
      <c r="G3" s="95"/>
      <c r="H3" s="96"/>
    </row>
    <row r="4" spans="1:8" ht="12.75">
      <c r="A4" s="104" t="s">
        <v>51</v>
      </c>
      <c r="B4" s="98"/>
      <c r="C4" s="98"/>
      <c r="D4" s="98"/>
      <c r="E4" s="98"/>
      <c r="F4" s="98"/>
      <c r="G4" s="98"/>
      <c r="H4" s="99"/>
    </row>
    <row r="5" spans="4:8" ht="12.75">
      <c r="D5" s="37"/>
      <c r="F5" s="37"/>
      <c r="H5" s="37"/>
    </row>
    <row r="7" spans="1:8" ht="18" customHeight="1">
      <c r="A7" s="45"/>
      <c r="B7" s="46"/>
      <c r="C7" s="105" t="s">
        <v>54</v>
      </c>
      <c r="D7" s="106"/>
      <c r="E7" s="105" t="s">
        <v>55</v>
      </c>
      <c r="F7" s="107"/>
      <c r="G7" s="105" t="s">
        <v>56</v>
      </c>
      <c r="H7" s="107"/>
    </row>
    <row r="8" spans="1:8" ht="18" customHeight="1">
      <c r="A8" s="38" t="s">
        <v>32</v>
      </c>
      <c r="B8" s="16"/>
      <c r="C8" s="38"/>
      <c r="D8" s="26">
        <f>D9*1.5</f>
        <v>336000</v>
      </c>
      <c r="E8" s="38"/>
      <c r="F8" s="26">
        <f>F9*1.5</f>
        <v>144000</v>
      </c>
      <c r="G8" s="38"/>
      <c r="H8" s="77">
        <f>H9*1.5</f>
        <v>63000</v>
      </c>
    </row>
    <row r="9" spans="1:8" ht="18" customHeight="1">
      <c r="A9" s="38" t="s">
        <v>33</v>
      </c>
      <c r="B9" s="16"/>
      <c r="C9" s="38"/>
      <c r="D9" s="9">
        <v>224000</v>
      </c>
      <c r="E9" s="38"/>
      <c r="F9" s="9">
        <v>96000</v>
      </c>
      <c r="G9" s="38"/>
      <c r="H9" s="40">
        <v>42000</v>
      </c>
    </row>
    <row r="10" spans="1:8" ht="18" customHeight="1">
      <c r="A10" s="38" t="s">
        <v>34</v>
      </c>
      <c r="B10" s="16"/>
      <c r="C10" s="38"/>
      <c r="D10" s="26">
        <f>D8-D9</f>
        <v>112000</v>
      </c>
      <c r="E10" s="38"/>
      <c r="F10" s="26">
        <f>F8-F9</f>
        <v>48000</v>
      </c>
      <c r="G10" s="38"/>
      <c r="H10" s="39">
        <f>H8-H9</f>
        <v>21000</v>
      </c>
    </row>
    <row r="11" spans="1:8" ht="18" customHeight="1">
      <c r="A11" s="38" t="s">
        <v>35</v>
      </c>
      <c r="B11" s="16"/>
      <c r="C11" s="38"/>
      <c r="D11" s="15"/>
      <c r="E11" s="38"/>
      <c r="F11" s="16"/>
      <c r="G11" s="38"/>
      <c r="H11" s="16"/>
    </row>
    <row r="12" spans="1:8" ht="18" customHeight="1">
      <c r="A12" s="38"/>
      <c r="B12" s="16"/>
      <c r="C12" s="38"/>
      <c r="D12" s="15"/>
      <c r="E12" s="38"/>
      <c r="F12" s="16"/>
      <c r="G12" s="38"/>
      <c r="H12" s="16"/>
    </row>
    <row r="13" spans="1:8" ht="18" customHeight="1">
      <c r="A13" s="47" t="s">
        <v>6</v>
      </c>
      <c r="B13" s="18" t="s">
        <v>57</v>
      </c>
      <c r="C13" s="17" t="s">
        <v>58</v>
      </c>
      <c r="D13" s="15"/>
      <c r="E13" s="17" t="s">
        <v>58</v>
      </c>
      <c r="F13" s="16"/>
      <c r="G13" s="17" t="s">
        <v>58</v>
      </c>
      <c r="H13" s="16"/>
    </row>
    <row r="14" spans="1:8" ht="18" customHeight="1">
      <c r="A14" s="38" t="str">
        <f>'2nd stage rate calculation'!C8</f>
        <v># of sales calls</v>
      </c>
      <c r="B14" s="61"/>
      <c r="C14" s="72">
        <v>52</v>
      </c>
      <c r="D14" s="39"/>
      <c r="E14" s="75">
        <v>8</v>
      </c>
      <c r="F14" s="39"/>
      <c r="G14" s="72">
        <v>6</v>
      </c>
      <c r="H14" s="39"/>
    </row>
    <row r="15" spans="1:8" ht="18" customHeight="1">
      <c r="A15" s="38" t="str">
        <f>'2nd stage rate calculation'!C9</f>
        <v>Negotiation hours</v>
      </c>
      <c r="B15" s="61"/>
      <c r="C15" s="72">
        <v>6</v>
      </c>
      <c r="D15" s="42"/>
      <c r="E15" s="75">
        <v>4</v>
      </c>
      <c r="F15" s="42"/>
      <c r="G15" s="72">
        <v>1</v>
      </c>
      <c r="H15" s="42"/>
    </row>
    <row r="16" spans="1:8" ht="18" customHeight="1">
      <c r="A16" s="38" t="str">
        <f>'2nd stage rate calculation'!C10</f>
        <v># of orders</v>
      </c>
      <c r="B16" s="61"/>
      <c r="C16" s="72">
        <v>52</v>
      </c>
      <c r="D16" s="42"/>
      <c r="E16" s="75">
        <v>3</v>
      </c>
      <c r="F16" s="42"/>
      <c r="G16" s="72">
        <v>2</v>
      </c>
      <c r="H16" s="42"/>
    </row>
    <row r="17" spans="1:8" ht="18" customHeight="1">
      <c r="A17" s="38" t="str">
        <f>'2nd stage rate calculation'!C11</f>
        <v>Cost of goods sold</v>
      </c>
      <c r="B17" s="62"/>
      <c r="C17" s="73">
        <v>224000</v>
      </c>
      <c r="D17" s="42"/>
      <c r="E17" s="76">
        <v>96000</v>
      </c>
      <c r="F17" s="42"/>
      <c r="G17" s="73">
        <v>42000</v>
      </c>
      <c r="H17" s="42"/>
    </row>
    <row r="18" spans="1:8" ht="18" customHeight="1">
      <c r="A18" s="38" t="str">
        <f>'2nd stage rate calculation'!C12</f>
        <v># of line items</v>
      </c>
      <c r="B18" s="61"/>
      <c r="C18" s="72">
        <v>450</v>
      </c>
      <c r="D18" s="42"/>
      <c r="E18" s="75">
        <v>72</v>
      </c>
      <c r="F18" s="42"/>
      <c r="G18" s="72">
        <v>48</v>
      </c>
      <c r="H18" s="42"/>
    </row>
    <row r="19" spans="1:8" ht="27.75" customHeight="1">
      <c r="A19" s="84" t="s">
        <v>92</v>
      </c>
      <c r="B19" s="61"/>
      <c r="C19" s="74">
        <v>0</v>
      </c>
      <c r="D19" s="42"/>
      <c r="E19" s="75">
        <v>1</v>
      </c>
      <c r="F19" s="42"/>
      <c r="G19" s="81" t="s">
        <v>84</v>
      </c>
      <c r="H19" s="42"/>
    </row>
    <row r="20" spans="1:8" ht="18" customHeight="1">
      <c r="A20" s="38" t="str">
        <f>'2nd stage rate calculation'!C14</f>
        <v>Pounds shipped</v>
      </c>
      <c r="B20" s="61"/>
      <c r="C20" s="72">
        <v>14210</v>
      </c>
      <c r="D20" s="42"/>
      <c r="E20" s="75">
        <v>4780</v>
      </c>
      <c r="F20" s="42"/>
      <c r="G20" s="72">
        <v>1720</v>
      </c>
      <c r="H20" s="42"/>
    </row>
    <row r="21" spans="1:8" ht="18" customHeight="1">
      <c r="A21" s="38" t="str">
        <f>'2nd stage rate calculation'!C15</f>
        <v>Training hours</v>
      </c>
      <c r="B21" s="61"/>
      <c r="C21" s="72">
        <v>20</v>
      </c>
      <c r="D21" s="42"/>
      <c r="E21" s="75">
        <v>32</v>
      </c>
      <c r="F21" s="42"/>
      <c r="G21" s="72">
        <v>1</v>
      </c>
      <c r="H21" s="42"/>
    </row>
    <row r="22" spans="1:8" ht="18" customHeight="1">
      <c r="A22" s="38" t="str">
        <f>'2nd stage rate calculation'!C16</f>
        <v>Support hours</v>
      </c>
      <c r="B22" s="61"/>
      <c r="C22" s="72">
        <v>130</v>
      </c>
      <c r="D22" s="42"/>
      <c r="E22" s="75">
        <v>80</v>
      </c>
      <c r="F22" s="42"/>
      <c r="G22" s="72">
        <v>12</v>
      </c>
      <c r="H22" s="42"/>
    </row>
    <row r="23" spans="1:8" ht="18" customHeight="1">
      <c r="A23" s="38" t="str">
        <f>'2nd stage rate calculation'!C17</f>
        <v>Sales dollars</v>
      </c>
      <c r="B23" s="62"/>
      <c r="C23" s="72">
        <v>336000</v>
      </c>
      <c r="D23" s="40"/>
      <c r="E23" s="75">
        <v>144000</v>
      </c>
      <c r="F23" s="40"/>
      <c r="G23" s="72">
        <v>63000</v>
      </c>
      <c r="H23" s="40"/>
    </row>
    <row r="24" spans="1:8" ht="18" customHeight="1">
      <c r="A24" s="38" t="s">
        <v>52</v>
      </c>
      <c r="B24" s="16"/>
      <c r="C24" s="41"/>
      <c r="D24" s="50"/>
      <c r="E24" s="41"/>
      <c r="F24" s="51"/>
      <c r="G24" s="41"/>
      <c r="H24" s="51"/>
    </row>
    <row r="25" spans="1:8" ht="18" customHeight="1" thickBot="1">
      <c r="A25" s="38" t="s">
        <v>36</v>
      </c>
      <c r="B25" s="16"/>
      <c r="C25" s="41"/>
      <c r="D25" s="52"/>
      <c r="E25" s="41"/>
      <c r="F25" s="52"/>
      <c r="G25" s="41"/>
      <c r="H25" s="52"/>
    </row>
    <row r="26" spans="1:8" ht="18" customHeight="1" thickTop="1">
      <c r="A26" s="38"/>
      <c r="B26" s="49"/>
      <c r="C26" s="38"/>
      <c r="D26" s="15"/>
      <c r="E26" s="38"/>
      <c r="F26" s="16"/>
      <c r="G26" s="38"/>
      <c r="H26" s="16"/>
    </row>
    <row r="27" spans="1:8" ht="26.25" thickBot="1">
      <c r="A27" s="48" t="s">
        <v>53</v>
      </c>
      <c r="B27" s="16"/>
      <c r="C27" s="38"/>
      <c r="D27" s="53"/>
      <c r="E27" s="38"/>
      <c r="F27" s="54"/>
      <c r="G27" s="38"/>
      <c r="H27" s="54"/>
    </row>
    <row r="28" spans="1:8" ht="13.5" thickTop="1">
      <c r="A28" s="43"/>
      <c r="B28" s="44"/>
      <c r="C28" s="43"/>
      <c r="D28" s="36"/>
      <c r="E28" s="43"/>
      <c r="F28" s="44"/>
      <c r="G28" s="43"/>
      <c r="H28" s="44"/>
    </row>
  </sheetData>
  <sheetProtection/>
  <mergeCells count="6">
    <mergeCell ref="C7:D7"/>
    <mergeCell ref="E7:F7"/>
    <mergeCell ref="G7:H7"/>
    <mergeCell ref="A1:H1"/>
    <mergeCell ref="A3:H3"/>
    <mergeCell ref="A4:H4"/>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Wright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Bukovinsky</dc:creator>
  <cp:keywords/>
  <dc:description/>
  <cp:lastModifiedBy>Шамаев Иван</cp:lastModifiedBy>
  <cp:lastPrinted>2010-08-29T17:34:52Z</cp:lastPrinted>
  <dcterms:created xsi:type="dcterms:W3CDTF">2007-07-26T13:56:31Z</dcterms:created>
  <dcterms:modified xsi:type="dcterms:W3CDTF">2012-11-20T14:50:17Z</dcterms:modified>
  <cp:category/>
  <cp:version/>
  <cp:contentType/>
  <cp:contentStatus/>
</cp:coreProperties>
</file>